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.faria\Desktop\Rua Dr. Juvenal Miller e Av. 4 - Vila Princesa\00-Entrega Final\#JURÍDICO_Av. 04 Vila Princesa e Rua Juvenal Miller\"/>
    </mc:Choice>
  </mc:AlternateContent>
  <xr:revisionPtr revIDLastSave="0" documentId="13_ncr:1_{E275FF6D-6EF3-47F0-B0E2-3A6276350A0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</externalReferences>
  <definedNames>
    <definedName name="_xlnm._FilterDatabase" localSheetId="0" hidden="1">ORÇAMENTO!$A$7:$I$223</definedName>
    <definedName name="_xlnm.Print_Area" localSheetId="1">CRONOGRAMA!$A$1:$L$49</definedName>
    <definedName name="_xlnm.Print_Area" localSheetId="0">ORÇAMENTO!$A$1:$N$230</definedName>
    <definedName name="CRONO.MaxParc" hidden="1">[1]CRONO!$G1048576+[1]CRONO!A1</definedName>
    <definedName name="ORÇAMENTO.BancoRef" hidden="1">ORÇAMENTO!$F$9</definedName>
    <definedName name="ORÇAMENTO.CustoUnitario" hidden="1">ROUND(ORÇAMENTO!$U1,15-13*ORÇAMENTO!$AF$9)</definedName>
    <definedName name="ORÇAMENTO.PrecoUnitarioLicitado" hidden="1">ORÇAMENTO!$AL1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SomaAgrup" hidden="1">SUMIF(OFFSET(ORÇAMENTO!$C1,1,0,ORÇAMENTO!$D1),"S",OFFSET(ORÇAMENTO!A1,1,0,ORÇAMENTO!$D1))</definedName>
    <definedName name="TIPOORCAMENTO" hidden="1">IF(VALUE([2]MENU!$O$3)=2,"Licitado","Proposto")</definedName>
    <definedName name="_xlnm.Print_Titles" localSheetId="0">ORÇAMENTO!$1:$7</definedName>
    <definedName name="VTOTAL1" hidden="1">ROUND(ORÇAMENTO!$T1*ORÇAMENTO!$W1,15-13*ORÇAMENTO!$AF$12)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3" i="2" l="1"/>
  <c r="B32" i="2"/>
  <c r="B31" i="2"/>
  <c r="B30" i="2"/>
  <c r="B29" i="2"/>
  <c r="B28" i="2"/>
  <c r="B27" i="2"/>
  <c r="B26" i="2"/>
  <c r="B25" i="2"/>
  <c r="A33" i="2"/>
  <c r="A32" i="2"/>
  <c r="A31" i="2"/>
  <c r="A30" i="2"/>
  <c r="A29" i="2"/>
  <c r="A28" i="2"/>
  <c r="A27" i="2"/>
  <c r="A26" i="2"/>
  <c r="A25" i="2"/>
  <c r="B24" i="2"/>
  <c r="B22" i="2"/>
  <c r="B21" i="2"/>
  <c r="B20" i="2"/>
  <c r="B19" i="2"/>
  <c r="B18" i="2"/>
  <c r="B17" i="2"/>
  <c r="B16" i="2"/>
  <c r="B15" i="2"/>
  <c r="B14" i="2"/>
  <c r="A22" i="2"/>
  <c r="A21" i="2"/>
  <c r="A20" i="2"/>
  <c r="A19" i="2"/>
  <c r="A18" i="2"/>
  <c r="A17" i="2"/>
  <c r="A16" i="2"/>
  <c r="A15" i="2"/>
  <c r="A14" i="2"/>
  <c r="B11" i="2" l="1"/>
  <c r="B10" i="2"/>
  <c r="A11" i="2"/>
  <c r="A10" i="2"/>
  <c r="B13" i="2" l="1"/>
  <c r="A13" i="2"/>
  <c r="B9" i="2"/>
  <c r="N127" i="1" l="1"/>
  <c r="N179" i="1"/>
  <c r="C3" i="2" l="1"/>
  <c r="C2" i="2"/>
  <c r="C1" i="2"/>
  <c r="K40" i="1" l="1"/>
  <c r="K50" i="1" l="1"/>
  <c r="K46" i="1"/>
  <c r="K44" i="1"/>
  <c r="K43" i="1"/>
  <c r="K45" i="1"/>
  <c r="K47" i="1"/>
  <c r="K48" i="1"/>
  <c r="K49" i="1"/>
  <c r="K51" i="1"/>
  <c r="K52" i="1"/>
  <c r="K53" i="1"/>
  <c r="K42" i="1"/>
  <c r="K35" i="1" l="1"/>
  <c r="K39" i="1" l="1"/>
  <c r="K36" i="1"/>
  <c r="K19" i="1"/>
  <c r="K18" i="1"/>
  <c r="K17" i="1"/>
  <c r="K33" i="1" l="1"/>
  <c r="K34" i="1"/>
  <c r="K13" i="1" l="1"/>
  <c r="L13" i="1" s="1"/>
  <c r="K12" i="1"/>
  <c r="L12" i="1" s="1"/>
  <c r="L17" i="1"/>
  <c r="L18" i="1"/>
  <c r="L19" i="1"/>
  <c r="L22" i="1"/>
  <c r="L23" i="1"/>
  <c r="L24" i="1"/>
  <c r="L26" i="1"/>
  <c r="L27" i="1"/>
  <c r="L28" i="1"/>
  <c r="L29" i="1"/>
  <c r="L30" i="1"/>
  <c r="L31" i="1"/>
  <c r="L33" i="1"/>
  <c r="L34" i="1"/>
  <c r="L35" i="1"/>
  <c r="L36" i="1"/>
  <c r="L37" i="1"/>
  <c r="L38" i="1"/>
  <c r="L39" i="1"/>
  <c r="L40" i="1"/>
  <c r="L42" i="1"/>
  <c r="L43" i="1"/>
  <c r="L44" i="1"/>
  <c r="L45" i="1"/>
  <c r="L46" i="1"/>
  <c r="L47" i="1"/>
  <c r="L48" i="1"/>
  <c r="L49" i="1"/>
  <c r="L50" i="1"/>
  <c r="L51" i="1"/>
  <c r="L52" i="1"/>
  <c r="L53" i="1"/>
  <c r="L55" i="1"/>
  <c r="L56" i="1"/>
  <c r="L72" i="1"/>
  <c r="L74" i="1"/>
  <c r="N72" i="1" l="1"/>
  <c r="N48" i="1"/>
  <c r="N36" i="1"/>
  <c r="N22" i="1"/>
  <c r="N56" i="1"/>
  <c r="N44" i="1"/>
  <c r="N30" i="1"/>
  <c r="N19" i="1"/>
  <c r="N12" i="1"/>
  <c r="N46" i="1"/>
  <c r="N43" i="1"/>
  <c r="N38" i="1"/>
  <c r="N34" i="1"/>
  <c r="N29" i="1"/>
  <c r="N24" i="1"/>
  <c r="N18" i="1"/>
  <c r="N52" i="1"/>
  <c r="N40" i="1"/>
  <c r="N31" i="1"/>
  <c r="N27" i="1"/>
  <c r="N51" i="1"/>
  <c r="N47" i="1"/>
  <c r="N39" i="1"/>
  <c r="N35" i="1"/>
  <c r="N26" i="1"/>
  <c r="N13" i="1"/>
  <c r="N55" i="1"/>
  <c r="N50" i="1"/>
  <c r="N74" i="1"/>
  <c r="N53" i="1"/>
  <c r="N49" i="1"/>
  <c r="N42" i="1"/>
  <c r="N37" i="1"/>
  <c r="N33" i="1"/>
  <c r="N28" i="1"/>
  <c r="N23" i="1"/>
  <c r="N17" i="1"/>
  <c r="N45" i="1"/>
  <c r="N101" i="1" l="1"/>
  <c r="N153" i="1"/>
  <c r="O49" i="1"/>
  <c r="O47" i="1"/>
  <c r="O24" i="1"/>
  <c r="O38" i="1"/>
  <c r="O19" i="1"/>
  <c r="O45" i="1"/>
  <c r="O28" i="1"/>
  <c r="O33" i="1"/>
  <c r="O50" i="1"/>
  <c r="O39" i="1"/>
  <c r="O27" i="1"/>
  <c r="O52" i="1"/>
  <c r="O34" i="1"/>
  <c r="O12" i="1"/>
  <c r="O56" i="1"/>
  <c r="O72" i="1"/>
  <c r="O55" i="1"/>
  <c r="O18" i="1"/>
  <c r="O22" i="1"/>
  <c r="O42" i="1"/>
  <c r="O74" i="1"/>
  <c r="O26" i="1"/>
  <c r="O35" i="1"/>
  <c r="O51" i="1"/>
  <c r="O40" i="1"/>
  <c r="O29" i="1"/>
  <c r="O46" i="1"/>
  <c r="O44" i="1"/>
  <c r="O48" i="1"/>
  <c r="O31" i="1"/>
  <c r="O30" i="1"/>
  <c r="O17" i="1"/>
  <c r="O23" i="1"/>
  <c r="O37" i="1"/>
  <c r="O53" i="1"/>
  <c r="O13" i="1"/>
  <c r="O43" i="1"/>
  <c r="O36" i="1"/>
  <c r="K15" i="1" l="1"/>
  <c r="N15" i="1" s="1"/>
  <c r="O15" i="1" s="1"/>
  <c r="L15" i="1" l="1"/>
  <c r="N9" i="1"/>
  <c r="K9" i="1" s="1"/>
  <c r="N75" i="1" l="1"/>
</calcChain>
</file>

<file path=xl/sharedStrings.xml><?xml version="1.0" encoding="utf-8"?>
<sst xmlns="http://schemas.openxmlformats.org/spreadsheetml/2006/main" count="830" uniqueCount="408">
  <si>
    <t>SERVIÇOS INICIAIS</t>
  </si>
  <si>
    <t>ADMINISTRAÇÃO LOCAL</t>
  </si>
  <si>
    <t>DRENAGEM</t>
  </si>
  <si>
    <t>96396</t>
  </si>
  <si>
    <t>1.</t>
  </si>
  <si>
    <t>1.1.</t>
  </si>
  <si>
    <t>M2</t>
  </si>
  <si>
    <t>UNID.</t>
  </si>
  <si>
    <t>M3</t>
  </si>
  <si>
    <t>M3XKM</t>
  </si>
  <si>
    <t>M</t>
  </si>
  <si>
    <t>UN</t>
  </si>
  <si>
    <t>PLANILHA ORÇAMENTÁRIA</t>
  </si>
  <si>
    <t>ITEM</t>
  </si>
  <si>
    <t>CÓDIGO</t>
  </si>
  <si>
    <t>DESCRIÇÃO</t>
  </si>
  <si>
    <t>CUSTO UNITÁRIO</t>
  </si>
  <si>
    <t>TOTAL</t>
  </si>
  <si>
    <t>%</t>
  </si>
  <si>
    <t>PREÇO UNITÁRIO</t>
  </si>
  <si>
    <t>Acum. Anterior</t>
  </si>
  <si>
    <t>Período</t>
  </si>
  <si>
    <t>Acum. Incl. Período</t>
  </si>
  <si>
    <t>Evolução Física (Qtde.)</t>
  </si>
  <si>
    <t>Evolução Financeira (R$)</t>
  </si>
  <si>
    <t>Boletim de medição 1</t>
  </si>
  <si>
    <t>QTDE.</t>
  </si>
  <si>
    <t>_____________________________________________</t>
  </si>
  <si>
    <t>Data: 11/10/2019</t>
  </si>
  <si>
    <t>RESPONSÁVEL SBS ENGENHARIA LTDA.</t>
  </si>
  <si>
    <t>TOTAL BM 01</t>
  </si>
  <si>
    <t>PLACA DE OBRA EM CHAPA DE ACO GALVANIZADO</t>
  </si>
  <si>
    <t>TXKM</t>
  </si>
  <si>
    <t>96622</t>
  </si>
  <si>
    <t>2.</t>
  </si>
  <si>
    <t>2.1.</t>
  </si>
  <si>
    <t>2.2.</t>
  </si>
  <si>
    <t>2.3.</t>
  </si>
  <si>
    <t>2.4.</t>
  </si>
  <si>
    <t>2.5.</t>
  </si>
  <si>
    <t>2.6.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</si>
  <si>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</si>
  <si>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</si>
  <si>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</si>
  <si>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</si>
  <si>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</si>
  <si>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</si>
  <si>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</si>
  <si>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</si>
  <si>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</si>
  <si>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</si>
  <si>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</si>
  <si>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</si>
  <si>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</si>
  <si>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AJUSTES DAS TAMPAS DAS CAIXAS EXISTENTES LOCALIZADAS NO MEIO DA VIA</t>
  </si>
  <si>
    <t>CHAMINÉ CIRCULAR PARA POÇO DE VISITA PARA DRENAGEM, EM CONCRETO PRÉ-MOLDADO ARMADO, DIÂMETRO INTERNO = 0,6 M. BASE 99318 SINAPI</t>
  </si>
  <si>
    <t>ESCAVAÇÃO DE SUBLEITO PARA REFORÇO DE SUB-BASE E BASE</t>
  </si>
  <si>
    <t>EXECUÇÃO E COMPACTAÇÃO DE BASE E OU SUB BASE PARA PAVIMENTAÇÃO DE BRITA GRADUADA SIMPLES - EXCLUSIVE CARGA E TRANSPORTE. AF_11/2019</t>
  </si>
  <si>
    <t>RAMPAS DE ACESSIBILIDADE</t>
  </si>
  <si>
    <t>PISOS PODOTÁTIL</t>
  </si>
  <si>
    <t>PISO PODOTÁTIL ALERTA OU DIRECIONAL, 25X25CM, ASSENTADO EM ARGAMASSA</t>
  </si>
  <si>
    <t>LIMPEZA FINAL DE OBRA</t>
  </si>
  <si>
    <t xml:space="preserve">BDI: </t>
  </si>
  <si>
    <t>2.5.1.</t>
  </si>
  <si>
    <t>2.5.2.</t>
  </si>
  <si>
    <t>PAISAGISMO</t>
  </si>
  <si>
    <t>98533</t>
  </si>
  <si>
    <t>PODA EM ALTURA DE ÁRVORE COM DIÂMETRO DE TRONCO MAIOR OU IGUAL A 0,20 M E MENOR QUE 0,40 M.AF_05/2018</t>
  </si>
  <si>
    <t xml:space="preserve">M     </t>
  </si>
  <si>
    <t>SERVICOS TOPOGRAFICOS PARA PAVIMENTACAO, INCLUSIVE NOTA DE SERVICOS, ACOMPANHAMENTO E GREIDE</t>
  </si>
  <si>
    <t>ANP-03</t>
  </si>
  <si>
    <t>EMULSÃO ASFÁLTICA  RR-2C</t>
  </si>
  <si>
    <t>KG</t>
  </si>
  <si>
    <t>EXECUÇÃO DE PINTURA DE LIGAÇÃO COM EMULSÃO ASFÁLTICA RR-2C.</t>
  </si>
  <si>
    <t>ANP-01</t>
  </si>
  <si>
    <t>CIMENTO ASFÁLTICO DE PETRÓLEO (CAP 50/70) PARA FABRICAÇÃO DE CONCRETO BETUMINOSO USINADO A QUENTE (CBUQ), EXCLUSIVE TRANSPORTE</t>
  </si>
  <si>
    <t>T</t>
  </si>
  <si>
    <t>102330</t>
  </si>
  <si>
    <t>TRANSPORTE COM CAMINHÃO TANQUE DE TRANSPORTE DE MATERIAL ASFÁLTICO DE 30000 L, EM VIA URBANA PAVIMENTADA, DMT ATÉ 30KM (UNIDADE: TXKM). AF_07/2020</t>
  </si>
  <si>
    <t>102331</t>
  </si>
  <si>
    <t>TRANSPORTE COM CAMINHÃO TANQUE DE TRANSPORTE DE MATERIAL ASFÁLTICO DE 30000 L, EM VIA URBANA PAVIMENTADA, ADICIONAL PARA DMT EXCEDENTE A 30 KM (UNIDADE: TXKM). AF_07/2020</t>
  </si>
  <si>
    <t>3.</t>
  </si>
  <si>
    <t>3.1.</t>
  </si>
  <si>
    <t>3.2.</t>
  </si>
  <si>
    <t>3.2.1.</t>
  </si>
  <si>
    <t>3.2.1.1.</t>
  </si>
  <si>
    <t>3.2.2.</t>
  </si>
  <si>
    <t>3.3.</t>
  </si>
  <si>
    <t>3.4.</t>
  </si>
  <si>
    <t>3.4.1.</t>
  </si>
  <si>
    <t>3.4.2.</t>
  </si>
  <si>
    <t>3.5.</t>
  </si>
  <si>
    <t>3.6.</t>
  </si>
  <si>
    <t>3.7.</t>
  </si>
  <si>
    <t>3.8.</t>
  </si>
  <si>
    <t>92809</t>
  </si>
  <si>
    <t>ASSENTAMENTO DE TUBO DE CONCRETO PARA REDES COLETORAS DE ÁGUAS PLUVIAIS, DIÂMETRO DE 400 MM, JUNTA RÍGIDA, INSTALADO EM LOCAL COM BAIXO NÍVEL DE INTERFERÊNCIAS (NÃO INCLUI FORNECIMENTO). AF_12/2015</t>
  </si>
  <si>
    <t>LASTRO COM MATERIAL GRANULAR, APLICADO EM PISOS OU LAJES SOBRE SOLO, ESPESSURA DE *5 CM*. AF_08/2017</t>
  </si>
  <si>
    <t>RADIER EM CONCRETO MAGRO PARA TRAVESSIA DA TUBULAÇÃO E CAIXAS DE DRENAGEM</t>
  </si>
  <si>
    <t>ALVENARIA EM TIJOLO CERAMICO MACICO 5X10X20CM 1 VEZ (ESPESSURA 20CM), ASSENTADO COM ARGAMASSA TRACO 1:2:8 (CIMENTO, CAL E AREIA)</t>
  </si>
  <si>
    <t>88628</t>
  </si>
  <si>
    <t>ARGAMASSA TRAÇO 1:3 (EM VOLUME DE CIMENTO E AREIA MÉDIA ÚMIDA), PREPARO MECÂNICO COM BETONEIRA 400 L. AF_08/2019</t>
  </si>
  <si>
    <t>6240</t>
  </si>
  <si>
    <t xml:space="preserve">UN    </t>
  </si>
  <si>
    <t>UNIDADE</t>
  </si>
  <si>
    <t>100577</t>
  </si>
  <si>
    <t>REGULARIZAÇÃO E COMPACTAÇÃO DE SUBLEITO DE SOLO PREDOMINANTEMENTE ARENOSO. AF_11/2019</t>
  </si>
  <si>
    <t>ANP-02</t>
  </si>
  <si>
    <t>ASFALTO DILUIDO DE PETROLEO CM-30</t>
  </si>
  <si>
    <t>SINALIZAÇÃO</t>
  </si>
  <si>
    <t>Tipo de intervenção: PAVIMENTAÇÃO DA VIA COM CAPA DE CBUQ, DRENAGEM E SINALIZAÇÃO VIÁRIA</t>
  </si>
  <si>
    <t>1.1.0.1.</t>
  </si>
  <si>
    <t>1.2.</t>
  </si>
  <si>
    <t>1.2.0.1.</t>
  </si>
  <si>
    <t>2.1.0.1.</t>
  </si>
  <si>
    <t>2.1.0.2.</t>
  </si>
  <si>
    <t>2.2.1.</t>
  </si>
  <si>
    <t>2.2.1.1.</t>
  </si>
  <si>
    <t>2.2.1.2.</t>
  </si>
  <si>
    <t>2.2.1.3.</t>
  </si>
  <si>
    <t>2.2.1.4.</t>
  </si>
  <si>
    <t>2.2.1.5.</t>
  </si>
  <si>
    <t>2.2.1.6.</t>
  </si>
  <si>
    <t>2.2.2.</t>
  </si>
  <si>
    <t>2.2.2.1.</t>
  </si>
  <si>
    <t>2.2.2.2.</t>
  </si>
  <si>
    <t>2.2.2.3.</t>
  </si>
  <si>
    <t>2.2.2.4.</t>
  </si>
  <si>
    <t>2.2.2.5.</t>
  </si>
  <si>
    <t>2.2.3.</t>
  </si>
  <si>
    <t>2.2.3.1.</t>
  </si>
  <si>
    <t>2.2.3.2.</t>
  </si>
  <si>
    <t>2.2.4.</t>
  </si>
  <si>
    <t>2.2.4.1.</t>
  </si>
  <si>
    <t>2.2.4.2.</t>
  </si>
  <si>
    <t>2.2.4.3.</t>
  </si>
  <si>
    <t>2.2.4.4.</t>
  </si>
  <si>
    <t>2.3.1.</t>
  </si>
  <si>
    <t>2.3.1.1.</t>
  </si>
  <si>
    <t>2.3.1.2.</t>
  </si>
  <si>
    <t>2.5.1.1.</t>
  </si>
  <si>
    <t>2.5.1.2.</t>
  </si>
  <si>
    <t>2.5.1.3.</t>
  </si>
  <si>
    <t>2.5.2.1.</t>
  </si>
  <si>
    <t>2.5.2.2.</t>
  </si>
  <si>
    <t>2.5.3.</t>
  </si>
  <si>
    <t>2.5.3.1.</t>
  </si>
  <si>
    <t>2.6.0.1.</t>
  </si>
  <si>
    <t>2.7.</t>
  </si>
  <si>
    <t>3.1.0.1.</t>
  </si>
  <si>
    <t>3.1.0.2.</t>
  </si>
  <si>
    <t>3.2.2.1.</t>
  </si>
  <si>
    <t>3.2.2.2.</t>
  </si>
  <si>
    <t>3.2.2.3.</t>
  </si>
  <si>
    <t>3.2.2.4.</t>
  </si>
  <si>
    <t>3.2.2.5.</t>
  </si>
  <si>
    <t>3.2.3.</t>
  </si>
  <si>
    <t>3.2.3.1.</t>
  </si>
  <si>
    <t>3.2.3.2.</t>
  </si>
  <si>
    <t>3.2.3.3.</t>
  </si>
  <si>
    <t>3.2.3.4.</t>
  </si>
  <si>
    <t>3.4.1.1.</t>
  </si>
  <si>
    <t>3.4.1.2.</t>
  </si>
  <si>
    <t>3.4.1.3.</t>
  </si>
  <si>
    <t>3.4.2.1.</t>
  </si>
  <si>
    <t>3.4.2.2.</t>
  </si>
  <si>
    <t>3.4.3.</t>
  </si>
  <si>
    <t>3.4.3.1.</t>
  </si>
  <si>
    <t>3.4.3.2.</t>
  </si>
  <si>
    <t>COMP-01</t>
  </si>
  <si>
    <t>SINALIZAÇÃO DE OBRA</t>
  </si>
  <si>
    <t>COMP-17</t>
  </si>
  <si>
    <t>COMP-37</t>
  </si>
  <si>
    <t>REDES DE DRENAGEM PLUVIAL</t>
  </si>
  <si>
    <t>90091</t>
  </si>
  <si>
    <t>COMP-48</t>
  </si>
  <si>
    <t>EXECUÇÃO DE IMPRIMAÇÃO COM ASFALTO DILUÍDO CM-30.</t>
  </si>
  <si>
    <t>7745</t>
  </si>
  <si>
    <t>TUBO DE CONCRETO ARMADO PARA AGUAS PLUVIAIS, CLASSE PA-1, COM ENCAIXE PONTA E BOLSA, DIAMETRO NOMINAL DE 400 MM</t>
  </si>
  <si>
    <t>COMP-19</t>
  </si>
  <si>
    <t>POÇOS DE VISITAS E BOCAS DE LOBO PLUVIAL</t>
  </si>
  <si>
    <t>COMP-02</t>
  </si>
  <si>
    <t>COMP-50</t>
  </si>
  <si>
    <t>TAMPA DE CONCRETO 1,20X1,20M P/ CX INSPEÇÃO e=8cm</t>
  </si>
  <si>
    <t>COMP-03</t>
  </si>
  <si>
    <t>ASSENTAMENTO DE TAMPÃO DE FERRO FUNDIDO 600 MM</t>
  </si>
  <si>
    <t>COMP-05</t>
  </si>
  <si>
    <t>PAVIMENTAÇÃO EM CONCRETO BETUMINOSO USINADO À QUENTE (CBUQ)</t>
  </si>
  <si>
    <t>REFORÇO DE BASE EM BRITA GRADUADA</t>
  </si>
  <si>
    <t>PAVIMENTO EM CONCRETO BETUMINOSO - CBUQ</t>
  </si>
  <si>
    <t>COMP-49</t>
  </si>
  <si>
    <t>COMP-07</t>
  </si>
  <si>
    <t>CONSTRUÇÃO DE PAVIMENTO COM APLICAÇÃO DE CONCRETO BETUMINOSO USINADO A QUENTE (CBUQ), REPERFILAGEM - EXCLUSIVE TRANSPORTE - BASE 95995 SINAPI</t>
  </si>
  <si>
    <t>SINALIZAÇÃO VIÁRIA HORIZONTAL</t>
  </si>
  <si>
    <t>5214006 SICRO</t>
  </si>
  <si>
    <t>5213360 SICRO</t>
  </si>
  <si>
    <t>TACHA REFLETIVA BIDIRECIONAL - FORNECIMENTO E COLOCAÇÃO</t>
  </si>
  <si>
    <t>SINALIZAÇÃO VIÁRIA VERTICAL</t>
  </si>
  <si>
    <t>5213571 SICRO</t>
  </si>
  <si>
    <t>FORNECIMENTO E IMPLANTAÇÃO DE PLACA EM AÇO - PELÍCULA I+III</t>
  </si>
  <si>
    <t>COMP-43</t>
  </si>
  <si>
    <t>ENSAIOS DE CONCRETO ASFÁLTICO</t>
  </si>
  <si>
    <t>LIMPEZA E ARREMATES FINAIS</t>
  </si>
  <si>
    <t>COMP-15</t>
  </si>
  <si>
    <t>RAMPAS DE ACESSIBILIDADE, PASSEIOS E PISO TÁTIL</t>
  </si>
  <si>
    <t>COMP-23</t>
  </si>
  <si>
    <t>COMP-08</t>
  </si>
  <si>
    <t>DEMOLIÇÃO DE CONTRAPISO DE CONCRETO SIMPLES - ESPESSURA 12 CM</t>
  </si>
  <si>
    <t>COMP-12</t>
  </si>
  <si>
    <t>EXECUÇÃO DE PASSEIO EM CONCRETO - ESPESSURA 7CM - , MOLDADO IN LOCO, USINADO, ACABAMENTO CONVENCIONAL, NÃO ARMADO - BASE 94993 SINAPI</t>
  </si>
  <si>
    <t>PASSEIOS</t>
  </si>
  <si>
    <t>COMP-16</t>
  </si>
  <si>
    <t>MEIO-FIO PRÉ MOLDADO</t>
  </si>
  <si>
    <t>2.4.1.</t>
  </si>
  <si>
    <t>2.4.1.1.</t>
  </si>
  <si>
    <t>2.4.1.2.</t>
  </si>
  <si>
    <t>2.4.1.3.</t>
  </si>
  <si>
    <t>2.4.2.</t>
  </si>
  <si>
    <t>2.4.2.1.</t>
  </si>
  <si>
    <t>2.4.2.2.</t>
  </si>
  <si>
    <t>2.4.3.</t>
  </si>
  <si>
    <t>2.4.3.1.</t>
  </si>
  <si>
    <t>2.4.3.2.</t>
  </si>
  <si>
    <t>2.4.3.3.</t>
  </si>
  <si>
    <t>2.4.4.</t>
  </si>
  <si>
    <t>2.4.4.1.</t>
  </si>
  <si>
    <t>2.4.4.2.</t>
  </si>
  <si>
    <t>2.4.4.3.</t>
  </si>
  <si>
    <t>2.4.4.4.</t>
  </si>
  <si>
    <t>2.4.4.5.</t>
  </si>
  <si>
    <t>2.4.4.6.</t>
  </si>
  <si>
    <t>2.4.4.7.</t>
  </si>
  <si>
    <t>2.4.4.8.</t>
  </si>
  <si>
    <t>2.5.2.3.</t>
  </si>
  <si>
    <t>2.5.2.4.</t>
  </si>
  <si>
    <t>2.5.2.5.</t>
  </si>
  <si>
    <t>2.5.2.6.</t>
  </si>
  <si>
    <t>2.5.3.2.</t>
  </si>
  <si>
    <t>2.6.0.2.</t>
  </si>
  <si>
    <t>2.6.0.3.</t>
  </si>
  <si>
    <t>2.6.0.4.</t>
  </si>
  <si>
    <t>2.6.0.5.</t>
  </si>
  <si>
    <t>2.7.1.</t>
  </si>
  <si>
    <t>2.7.1.1.</t>
  </si>
  <si>
    <t>2.7.1.2.</t>
  </si>
  <si>
    <t>2.7.1.3.</t>
  </si>
  <si>
    <t>2.7.1.4.</t>
  </si>
  <si>
    <t>2.7.1.5.</t>
  </si>
  <si>
    <t>2.7.2.</t>
  </si>
  <si>
    <t>2.7.2.1.</t>
  </si>
  <si>
    <t>2.7.2.2.</t>
  </si>
  <si>
    <t>2.8.</t>
  </si>
  <si>
    <t>2.8.1.</t>
  </si>
  <si>
    <t>2.8.1.1.</t>
  </si>
  <si>
    <t>2.9.</t>
  </si>
  <si>
    <t>2.9.0.1.</t>
  </si>
  <si>
    <t>3.4.4.</t>
  </si>
  <si>
    <t>3.4.4.1.</t>
  </si>
  <si>
    <t>3.4.4.2.</t>
  </si>
  <si>
    <t>3.4.5.</t>
  </si>
  <si>
    <t>3.4.5.1.</t>
  </si>
  <si>
    <t>3.4.5.2.</t>
  </si>
  <si>
    <t>3.4.5.3.</t>
  </si>
  <si>
    <t>3.5.1.</t>
  </si>
  <si>
    <t>3.5.1.1.</t>
  </si>
  <si>
    <t>3.5.1.2.</t>
  </si>
  <si>
    <t>3.5.1.3.</t>
  </si>
  <si>
    <t>3.5.2.</t>
  </si>
  <si>
    <t>3.5.2.1.</t>
  </si>
  <si>
    <t>3.5.2.2.</t>
  </si>
  <si>
    <t>3.5.2.3.</t>
  </si>
  <si>
    <t>3.5.2.4.</t>
  </si>
  <si>
    <t>3.6.0.1.</t>
  </si>
  <si>
    <t>3.6.0.2.</t>
  </si>
  <si>
    <t>3.7.1.</t>
  </si>
  <si>
    <t>3.7.1.1.</t>
  </si>
  <si>
    <t>3.7.1.2.</t>
  </si>
  <si>
    <t>3.7.1.3.</t>
  </si>
  <si>
    <t>3.7.1.4.</t>
  </si>
  <si>
    <t>3.7.1.5.</t>
  </si>
  <si>
    <t>3.7.1.6.</t>
  </si>
  <si>
    <t>3.7.2.</t>
  </si>
  <si>
    <t>3.7.2.1.</t>
  </si>
  <si>
    <t>3.7.2.2.</t>
  </si>
  <si>
    <t>3.9.</t>
  </si>
  <si>
    <t>3.9.0.1.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</si>
  <si>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</si>
  <si>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LIMPEZA, DESOBSTRUÇÃO DE VALAS E CAIXAS DE DRENAGEM EXISTENTES</t>
  </si>
  <si>
    <t>MEIO-FIO</t>
  </si>
  <si>
    <t>MEIO-FIO EXTRUSADO COM SARJETA</t>
  </si>
  <si>
    <t>COMP-13</t>
  </si>
  <si>
    <t>EXECUÇÃO DE RAMPAS PARA VEÍCULOS - ESPESSURA 7CM - , MOLDADO IN LOCO, USINADO, ACABAMENTO CONVENCIONAL, ARMADO - BASE 94993 SINAPI</t>
  </si>
  <si>
    <t>98529</t>
  </si>
  <si>
    <t>CORTE RASO E RECORTE DE ÁRVORE COM DIÂMETRO DE TRONCO MAIOR OU IGUAL A 0,20 M E MENOR QUE 0,40 M.AF_05/2018</t>
  </si>
  <si>
    <t>98526</t>
  </si>
  <si>
    <t>REMOÇÃO DE RAÍZES REMANESCENTES DE TRONCO DE ÁRVORE COM DIÂMETRO MAIOR OU IGUAL A 0,20 M E MENOR QUE 0,40 M.AF_05/2018</t>
  </si>
  <si>
    <t>CONTROLE TECNOLOGICO</t>
  </si>
  <si>
    <t>ENSAIO DE REFORÇO DE BASE E SUB-BASE</t>
  </si>
  <si>
    <t>COMP-42</t>
  </si>
  <si>
    <t>ENSAIO DE COMPACTAÇÃO - GRANULOMETRIA - SOLOS (SINAPI 74022/10)</t>
  </si>
  <si>
    <t>Identificação do projeto: PAVIMENTAÇÃO DA AV. 04 VILA PRINCESA (Trecho entre BR-116 e Rua Zumbi) E RUA DR. JUVENAL MILLER (Trecho entre Av. Mário Peiruque e Rua José Faustini)</t>
  </si>
  <si>
    <t>Endereço: Av. 04 Vila Princesa e Rua Dr. Juvenal Miller</t>
  </si>
  <si>
    <t>SINAPI – mar/22 NÃO DESON.</t>
  </si>
  <si>
    <t>SICRO – jan/22</t>
  </si>
  <si>
    <t>PAVIMENTAÇÃO DA AV. 04 VILA PRINCESA (Trecho entre BR-116 e Rua Zumbi) E RUA DR. JUVENAL MILLER (Trecho entre Av. Mário Peiruque e Rua José Faustini)</t>
  </si>
  <si>
    <t>PAVIMENTAÇÃO AVENIDA 04 VILA PRINCESA E RUA JUVENAL MILLER</t>
  </si>
  <si>
    <t>2.2.1.7.</t>
  </si>
  <si>
    <t>2.2.3.3.</t>
  </si>
  <si>
    <t>2.2.3.4.</t>
  </si>
  <si>
    <t>2.2.3.5.</t>
  </si>
  <si>
    <t>2.2.3.6.</t>
  </si>
  <si>
    <t>2.4.3.4.</t>
  </si>
  <si>
    <t>2.4.3.5.</t>
  </si>
  <si>
    <t>2.4.3.6.</t>
  </si>
  <si>
    <t>2.4.3.7.</t>
  </si>
  <si>
    <t>2.4.3.8.</t>
  </si>
  <si>
    <t>2.4.3.9.</t>
  </si>
  <si>
    <t>2.7.1.6.</t>
  </si>
  <si>
    <t>2.8.2.</t>
  </si>
  <si>
    <t>2.8.2.1.</t>
  </si>
  <si>
    <t>3.2.1.2.</t>
  </si>
  <si>
    <t>3.2.1.3.</t>
  </si>
  <si>
    <t>3.2.1.4.</t>
  </si>
  <si>
    <t>3.2.1.5.</t>
  </si>
  <si>
    <t>3.2.1.6.</t>
  </si>
  <si>
    <t>3.2.1.7.</t>
  </si>
  <si>
    <t>3.2.3.5.</t>
  </si>
  <si>
    <t>3.2.3.6.</t>
  </si>
  <si>
    <t>3.2.4.</t>
  </si>
  <si>
    <t>3.2.4.1.</t>
  </si>
  <si>
    <t>3.2.4.2.</t>
  </si>
  <si>
    <t>3.2.4.3.</t>
  </si>
  <si>
    <t>3.2.4.4.</t>
  </si>
  <si>
    <t>3.3.1.</t>
  </si>
  <si>
    <t>3.3.1.1.</t>
  </si>
  <si>
    <t>3.3.1.2.</t>
  </si>
  <si>
    <t>3.3.2.</t>
  </si>
  <si>
    <t>3.3.2.1.</t>
  </si>
  <si>
    <t>3.3.2.2.</t>
  </si>
  <si>
    <t>3.4.3.3.</t>
  </si>
  <si>
    <t>3.4.3.4.</t>
  </si>
  <si>
    <t>3.4.3.5.</t>
  </si>
  <si>
    <t>3.4.3.6.</t>
  </si>
  <si>
    <t>3.4.3.7.</t>
  </si>
  <si>
    <t>3.4.3.8.</t>
  </si>
  <si>
    <t>3.4.3.9.</t>
  </si>
  <si>
    <t>3.4.4.3.</t>
  </si>
  <si>
    <t>3.4.4.4.</t>
  </si>
  <si>
    <t>3.4.4.5.</t>
  </si>
  <si>
    <t>3.4.4.6.</t>
  </si>
  <si>
    <t>3.4.4.7.</t>
  </si>
  <si>
    <t>3.4.4.8.</t>
  </si>
  <si>
    <t>3.5.2.5.</t>
  </si>
  <si>
    <t>3.5.2.6.</t>
  </si>
  <si>
    <t>3.5.2.7.</t>
  </si>
  <si>
    <t>3.5.2.8.</t>
  </si>
  <si>
    <t>3.5.3.</t>
  </si>
  <si>
    <t>3.5.3.1.</t>
  </si>
  <si>
    <t>3.5.3.2.</t>
  </si>
  <si>
    <t>3.6.0.3.</t>
  </si>
  <si>
    <t>3.6.0.4.</t>
  </si>
  <si>
    <t>3.8.1.</t>
  </si>
  <si>
    <t>3.8.1.1.</t>
  </si>
  <si>
    <t>3.8.2.</t>
  </si>
  <si>
    <t>3.8.2.1.</t>
  </si>
  <si>
    <t>ADMINISTRAÇÃO LOCAL - MÃO DE OBRA E CANTEIRO - AV. 04 VILA PRINCESA E RUA DR. JUVENAL MILLER</t>
  </si>
  <si>
    <t>COMP-26</t>
  </si>
  <si>
    <t>SINALIZAÇÃO DE OBRA - AV. 04 VILA PRINCESA E RUA JUVENAL MILLER</t>
  </si>
  <si>
    <t>AVENIDA 04 - VILA PRINCESA - TRECHO ENTRE BR-116 E RUA ZUMBI</t>
  </si>
  <si>
    <t>93379</t>
  </si>
  <si>
    <t>REATERRO MECANIZADO DE VALA COM RETROESCAVADEIRA (CAPACIDADE DA CAÇAMBA DA RETRO: 0,26 M³ / POTÊNCIA: 88 HP), LARGURA DE 0,8 A 1,5 M, PROFUNDIDADE ATÉ 1,5 M, COM SOLO DE 1ª CATEGORIA EM LOCAIS COM BAIXO NÍVEL DE INTERFERÊNCIA. AF_04/2016</t>
  </si>
  <si>
    <t>95877</t>
  </si>
  <si>
    <t>TRANSPORTE COM CAMINHÃO BASCULANTE DE 18 M³, EM VIA URBANA PAVIMENTADA, DMT ATÉ 30 KM (UNIDADE: M3XKM). AF_07/2020</t>
  </si>
  <si>
    <t>7762</t>
  </si>
  <si>
    <t>TUBO DE CONCRETO ARMADO PARA AGUAS PLUVIAIS, CLASSE PA-2, COM ENCAIXE PONTA E BOLSA, DIAMETRO NOMINAL DE 600 MM</t>
  </si>
  <si>
    <t>92811</t>
  </si>
  <si>
    <t>ASSENTAMENTO DE TUBO DE CONCRETO PARA REDES COLETORAS DE ÁGUAS PLUVIAIS, DIÂMETRO DE 600 MM, JUNTA RÍGIDA, INSTALADO EM LOCAL COM BAIXO NÍVEL DE INTERFERÊNCIAS (NÃO INCLUI FORNECIMENTO). AF_12/2015</t>
  </si>
  <si>
    <t>ENVELOPES DAS TUBULAÇÕES</t>
  </si>
  <si>
    <t>COMP-14</t>
  </si>
  <si>
    <t>FORMAS PARA ENVELOPE DE CONCRETO PARA TRAVESSIAS DAS TUBULAÇÕES - REAPROVEITAMENTO 5X</t>
  </si>
  <si>
    <t>COMP-10</t>
  </si>
  <si>
    <t>ENVELOPE EM CONCRETO FCK=20MPA PARA TRAVESSIAS DE TUBOS</t>
  </si>
  <si>
    <t>COMP-29</t>
  </si>
  <si>
    <t>TAMPA DE CONCRETO 1,30X1,30M P/ CX INSPEÇÃO e=8cm</t>
  </si>
  <si>
    <t>4915710 SICRO</t>
  </si>
  <si>
    <t>LIMPEZA DE VALA DE DRENAGEM</t>
  </si>
  <si>
    <t>4915686 SICRO</t>
  </si>
  <si>
    <t>LIMPEZA E DESOBSTRUÇÃO DE DISPOSITIVOS DE DRENAGEM</t>
  </si>
  <si>
    <t>94267</t>
  </si>
  <si>
    <t>GUIA (MEIO-FIO) E SARJETA CONJUGADOS DE CONCRETO, MOLDADA  IN LOCO  EM TRECHO RETO COM EXTRUSORA, 45 CM BASE (15 CM BASE DA GUIA + 30 CM BASE DA SARJETA) X 22 CM ALTURA. AF_06/2016</t>
  </si>
  <si>
    <t>94268</t>
  </si>
  <si>
    <t>GUIA (MEIO-FIO) E SARJETA CONJUGADOS DE CONCRETO, MOLDADA  IN LOCO  EM TRECHO CURVO COM EXTRUSORA, 45 CM BASE (15 CM BASE DA GUIA + 30 CM BASE DA SARJETA) X 22 CM ALTURA. AF_06/2016</t>
  </si>
  <si>
    <t>101233</t>
  </si>
  <si>
    <t>ESCAVAÇÃO VERTICAL A CÉU ABERTO, EM OBRAS DE INFRAESTRUTURA, INCLUINDO CARGA, DESCARGA E TRANSPORTE, EM SOLO DE 1ª CATEGORIA COM ESCAVADEIRA HIDRÁULICA (CAÇAMBA: 1,2 M³ / 155 HP), FROTA DE 3 CAMINHÕES BASCULANTES DE 18 M³, DMT ATÉ 1 KM E VELOCIDADE MÉDIA14KM/H. AF_05/2020</t>
  </si>
  <si>
    <t>ONDULAÇÃO TRANSVERSAL EM CBUQ - TRAVESSIAS ELEVADAS</t>
  </si>
  <si>
    <t>43440</t>
  </si>
  <si>
    <t>CONJUNTO PRE-MOLDADO COMPOSTO POR GRELHA (0,99 X 0,45 M), QUADRO (1,10 X 0,52 M) E CANTONEIRA (1,10 X 0,35 M), EM CONCRETO ARMADO, COM FCK DE 21 MPA</t>
  </si>
  <si>
    <t>5213408 SICRO</t>
  </si>
  <si>
    <t>PINTURA DE FAIXA COM TERMOPLÁSTICO POR ASPERSÃO - ESPESSURA DE 1,5 mm</t>
  </si>
  <si>
    <t>PINTURA DE FAIXA COM TERMOPLÁSTICO EM ALTO RELEVO TIPO IV - POR EXTRUSÃO</t>
  </si>
  <si>
    <t>5213863 SICRO</t>
  </si>
  <si>
    <t>SUPORTE METÁLICO GALVANIZADO PARA PLACA DE ADVERTÊNCIA OU REGULAMENTAÇÃO - LADO OU DIÂMETRO DE 0,60M - fornecimento e implantação</t>
  </si>
  <si>
    <t>ENSAIO DE CBUQ</t>
  </si>
  <si>
    <t xml:space="preserve">RUA DR. JUVENAL MILLER - AREAL </t>
  </si>
  <si>
    <t>ENVELOPE DAS TUBULAÇÕES</t>
  </si>
  <si>
    <t>RETIRADA DE MEIO-FIO COM EMPILHAMENTO</t>
  </si>
  <si>
    <t>TAMPAO FOFO SIMPLES COM BASE, CLASSE D400 CARGA MAX 40 T, REDONDO, TAMPA 600 MM, REDE PLUVIAL/ESGOTO (COM INSCRICAO EM RELEVO DO TIPO DE REDE)</t>
  </si>
  <si>
    <t>ENSAIO DE REFORÇO DE BASE E SUB-BASE E CONCRETO ASFÁLTICO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</si>
</sst>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b/>
      <sz val="8"/>
      <color theme="1"/>
      <name val="Spranq eco sans"/>
      <family val="2"/>
    </font>
    <font>
      <b/>
      <sz val="8"/>
      <name val="Spranq eco sans"/>
      <family val="2"/>
    </font>
  </fonts>
  <fills count="2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5">
    <xf numFmtId="0" fontId="0" fillId="0" borderId="0" xfId="0"/>
    <xf numFmtId="0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5" xfId="180" applyNumberFormat="1" applyFont="1" applyFill="1" applyBorder="1" applyAlignment="1" applyProtection="1">
      <alignment horizontal="center" vertical="center" wrapText="1"/>
      <protection locked="0"/>
    </xf>
    <xf numFmtId="0" fontId="20" fillId="17" borderId="10" xfId="0" applyFont="1" applyFill="1" applyBorder="1" applyAlignment="1">
      <alignment vertical="center"/>
    </xf>
    <xf numFmtId="0" fontId="20" fillId="17" borderId="11" xfId="0" applyFont="1" applyFill="1" applyBorder="1" applyAlignment="1">
      <alignment vertical="center"/>
    </xf>
    <xf numFmtId="0" fontId="20" fillId="17" borderId="0" xfId="0" applyFont="1" applyFill="1" applyAlignment="1">
      <alignment vertical="center"/>
    </xf>
    <xf numFmtId="43" fontId="20" fillId="17" borderId="0" xfId="436" applyFont="1" applyFill="1" applyBorder="1" applyAlignment="1">
      <alignment vertical="center"/>
    </xf>
    <xf numFmtId="0" fontId="20" fillId="17" borderId="0" xfId="0" applyFont="1" applyFill="1" applyBorder="1" applyAlignment="1">
      <alignment vertical="center"/>
    </xf>
    <xf numFmtId="0" fontId="20" fillId="17" borderId="12" xfId="0" applyFont="1" applyFill="1" applyBorder="1" applyAlignment="1">
      <alignment vertical="center"/>
    </xf>
    <xf numFmtId="0" fontId="20" fillId="17" borderId="13" xfId="0" applyFont="1" applyFill="1" applyBorder="1" applyAlignment="1">
      <alignment vertical="center"/>
    </xf>
    <xf numFmtId="0" fontId="20" fillId="17" borderId="14" xfId="0" applyFont="1" applyFill="1" applyBorder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4" fontId="20" fillId="17" borderId="15" xfId="0" applyNumberFormat="1" applyFont="1" applyFill="1" applyBorder="1" applyAlignment="1">
      <alignment vertical="center"/>
    </xf>
    <xf numFmtId="43" fontId="21" fillId="17" borderId="15" xfId="436" applyNumberFormat="1" applyFont="1" applyFill="1" applyBorder="1" applyAlignment="1" applyProtection="1">
      <alignment vertical="center" shrinkToFit="1"/>
    </xf>
    <xf numFmtId="44" fontId="20" fillId="17" borderId="15" xfId="0" applyNumberFormat="1" applyFont="1" applyFill="1" applyBorder="1" applyAlignment="1">
      <alignment vertical="center"/>
    </xf>
    <xf numFmtId="43" fontId="20" fillId="18" borderId="15" xfId="0" applyNumberFormat="1" applyFont="1" applyFill="1" applyBorder="1" applyAlignment="1" applyProtection="1">
      <alignment vertical="center"/>
      <protection locked="0"/>
    </xf>
    <xf numFmtId="44" fontId="22" fillId="19" borderId="15" xfId="0" applyNumberFormat="1" applyFont="1" applyFill="1" applyBorder="1" applyAlignment="1">
      <alignment vertical="center"/>
    </xf>
    <xf numFmtId="0" fontId="20" fillId="17" borderId="0" xfId="0" applyFont="1" applyFill="1" applyAlignment="1">
      <alignment horizontal="left" vertical="center"/>
    </xf>
    <xf numFmtId="0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5" xfId="436" applyNumberFormat="1" applyFont="1" applyFill="1" applyBorder="1" applyAlignment="1" applyProtection="1">
      <alignment vertical="center" shrinkToFit="1"/>
    </xf>
    <xf numFmtId="0" fontId="22" fillId="19" borderId="15" xfId="0" applyFont="1" applyFill="1" applyBorder="1" applyAlignment="1">
      <alignment vertical="center"/>
    </xf>
    <xf numFmtId="4" fontId="22" fillId="19" borderId="15" xfId="0" applyNumberFormat="1" applyFont="1" applyFill="1" applyBorder="1" applyAlignment="1">
      <alignment vertical="center"/>
    </xf>
    <xf numFmtId="0" fontId="22" fillId="20" borderId="17" xfId="0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>
      <alignment vertical="center"/>
    </xf>
    <xf numFmtId="0" fontId="22" fillId="20" borderId="18" xfId="0" applyFont="1" applyFill="1" applyBorder="1" applyAlignment="1">
      <alignment vertical="center"/>
    </xf>
    <xf numFmtId="0" fontId="22" fillId="21" borderId="15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43" fontId="20" fillId="0" borderId="0" xfId="436" applyFont="1" applyFill="1" applyAlignment="1">
      <alignment vertical="center"/>
    </xf>
    <xf numFmtId="43" fontId="20" fillId="0" borderId="0" xfId="436" applyFont="1" applyFill="1" applyAlignment="1">
      <alignment horizontal="center" vertical="center"/>
    </xf>
    <xf numFmtId="0" fontId="20" fillId="17" borderId="24" xfId="0" applyFont="1" applyFill="1" applyBorder="1" applyAlignment="1">
      <alignment vertical="center"/>
    </xf>
    <xf numFmtId="0" fontId="20" fillId="17" borderId="26" xfId="0" applyFont="1" applyFill="1" applyBorder="1" applyAlignment="1">
      <alignment vertical="center"/>
    </xf>
    <xf numFmtId="43" fontId="20" fillId="17" borderId="28" xfId="436" applyFont="1" applyFill="1" applyBorder="1" applyAlignment="1">
      <alignment vertical="center"/>
    </xf>
    <xf numFmtId="10" fontId="20" fillId="17" borderId="28" xfId="1" applyNumberFormat="1" applyFont="1" applyFill="1" applyBorder="1" applyAlignment="1">
      <alignment vertical="center"/>
    </xf>
    <xf numFmtId="0" fontId="20" fillId="17" borderId="29" xfId="0" applyFont="1" applyFill="1" applyBorder="1" applyAlignment="1">
      <alignment vertical="center"/>
    </xf>
    <xf numFmtId="0" fontId="22" fillId="21" borderId="21" xfId="0" applyFont="1" applyFill="1" applyBorder="1" applyAlignment="1">
      <alignment horizontal="center" vertical="center" wrapText="1"/>
    </xf>
    <xf numFmtId="0" fontId="22" fillId="21" borderId="30" xfId="0" applyFont="1" applyFill="1" applyBorder="1" applyAlignment="1">
      <alignment vertical="center"/>
    </xf>
    <xf numFmtId="0" fontId="22" fillId="21" borderId="31" xfId="0" applyFont="1" applyFill="1" applyBorder="1" applyAlignment="1">
      <alignment vertical="center"/>
    </xf>
    <xf numFmtId="43" fontId="22" fillId="21" borderId="31" xfId="436" applyFont="1" applyFill="1" applyBorder="1" applyAlignment="1">
      <alignment horizontal="center" vertical="center" wrapText="1"/>
    </xf>
    <xf numFmtId="4" fontId="22" fillId="20" borderId="15" xfId="0" applyNumberFormat="1" applyFont="1" applyFill="1" applyBorder="1" applyAlignment="1">
      <alignment vertical="center"/>
    </xf>
    <xf numFmtId="44" fontId="22" fillId="20" borderId="15" xfId="0" applyNumberFormat="1" applyFont="1" applyFill="1" applyBorder="1" applyAlignment="1">
      <alignment vertical="center"/>
    </xf>
    <xf numFmtId="10" fontId="22" fillId="22" borderId="0" xfId="1" applyNumberFormat="1" applyFont="1" applyFill="1" applyAlignment="1">
      <alignment vertical="center"/>
    </xf>
    <xf numFmtId="4" fontId="22" fillId="22" borderId="15" xfId="0" applyNumberFormat="1" applyFont="1" applyFill="1" applyBorder="1" applyAlignment="1">
      <alignment vertical="center"/>
    </xf>
    <xf numFmtId="44" fontId="22" fillId="22" borderId="15" xfId="0" applyNumberFormat="1" applyFont="1" applyFill="1" applyBorder="1" applyAlignment="1">
      <alignment vertical="center"/>
    </xf>
    <xf numFmtId="0" fontId="22" fillId="20" borderId="15" xfId="0" applyFont="1" applyFill="1" applyBorder="1" applyAlignment="1">
      <alignment vertical="center"/>
    </xf>
    <xf numFmtId="0" fontId="20" fillId="19" borderId="33" xfId="0" applyFont="1" applyFill="1" applyBorder="1" applyAlignment="1">
      <alignment vertical="center"/>
    </xf>
    <xf numFmtId="0" fontId="20" fillId="19" borderId="34" xfId="0" applyFont="1" applyFill="1" applyBorder="1" applyAlignment="1">
      <alignment vertical="center"/>
    </xf>
    <xf numFmtId="43" fontId="20" fillId="19" borderId="34" xfId="436" applyFont="1" applyFill="1" applyBorder="1" applyAlignment="1">
      <alignment vertical="center"/>
    </xf>
    <xf numFmtId="43" fontId="20" fillId="19" borderId="34" xfId="436" applyFont="1" applyFill="1" applyBorder="1" applyAlignment="1">
      <alignment horizontal="center" vertical="center"/>
    </xf>
    <xf numFmtId="0" fontId="20" fillId="19" borderId="35" xfId="0" applyFont="1" applyFill="1" applyBorder="1" applyAlignment="1">
      <alignment vertical="center"/>
    </xf>
    <xf numFmtId="43" fontId="22" fillId="22" borderId="21" xfId="0" applyNumberFormat="1" applyFont="1" applyFill="1" applyBorder="1" applyAlignment="1">
      <alignment vertical="center"/>
    </xf>
    <xf numFmtId="43" fontId="22" fillId="20" borderId="21" xfId="0" applyNumberFormat="1" applyFont="1" applyFill="1" applyBorder="1" applyAlignment="1">
      <alignment vertical="center"/>
    </xf>
    <xf numFmtId="43" fontId="22" fillId="19" borderId="21" xfId="0" applyNumberFormat="1" applyFont="1" applyFill="1" applyBorder="1" applyAlignment="1">
      <alignment vertical="center"/>
    </xf>
    <xf numFmtId="43" fontId="20" fillId="17" borderId="21" xfId="0" applyNumberFormat="1" applyFont="1" applyFill="1" applyBorder="1" applyAlignment="1">
      <alignment vertical="center"/>
    </xf>
    <xf numFmtId="0" fontId="21" fillId="22" borderId="36" xfId="71" applyNumberFormat="1" applyFont="1" applyFill="1" applyBorder="1" applyAlignment="1">
      <alignment vertical="center" wrapText="1" shrinkToFit="1"/>
    </xf>
    <xf numFmtId="49" fontId="23" fillId="19" borderId="39" xfId="2" applyNumberFormat="1" applyFont="1" applyFill="1" applyBorder="1" applyAlignment="1" applyProtection="1">
      <alignment horizontal="left" vertical="center" wrapText="1"/>
      <protection locked="0"/>
    </xf>
    <xf numFmtId="10" fontId="22" fillId="19" borderId="38" xfId="1" applyNumberFormat="1" applyFont="1" applyFill="1" applyBorder="1" applyAlignment="1">
      <alignment vertical="center"/>
    </xf>
    <xf numFmtId="49" fontId="21" fillId="17" borderId="39" xfId="2" applyNumberFormat="1" applyFont="1" applyFill="1" applyBorder="1" applyAlignment="1" applyProtection="1">
      <alignment horizontal="left" vertical="center" wrapText="1"/>
      <protection locked="0"/>
    </xf>
    <xf numFmtId="10" fontId="20" fillId="17" borderId="38" xfId="1" applyNumberFormat="1" applyFont="1" applyFill="1" applyBorder="1" applyAlignment="1">
      <alignment vertical="center"/>
    </xf>
    <xf numFmtId="0" fontId="20" fillId="0" borderId="0" xfId="0" applyFont="1"/>
    <xf numFmtId="0" fontId="22" fillId="0" borderId="0" xfId="0" applyFont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44" fontId="20" fillId="0" borderId="41" xfId="437" applyFont="1" applyBorder="1"/>
    <xf numFmtId="44" fontId="20" fillId="0" borderId="42" xfId="437" applyFont="1" applyBorder="1"/>
    <xf numFmtId="9" fontId="20" fillId="0" borderId="37" xfId="1" applyFont="1" applyBorder="1" applyAlignment="1">
      <alignment horizontal="center"/>
    </xf>
    <xf numFmtId="0" fontId="22" fillId="0" borderId="48" xfId="0" applyFont="1" applyBorder="1" applyAlignment="1">
      <alignment horizontal="center"/>
    </xf>
    <xf numFmtId="0" fontId="22" fillId="0" borderId="49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2" fillId="0" borderId="33" xfId="0" applyFont="1" applyBorder="1"/>
    <xf numFmtId="44" fontId="22" fillId="0" borderId="43" xfId="437" applyFont="1" applyBorder="1"/>
    <xf numFmtId="43" fontId="20" fillId="0" borderId="20" xfId="436" applyFont="1" applyBorder="1"/>
    <xf numFmtId="43" fontId="20" fillId="0" borderId="52" xfId="436" applyFont="1" applyBorder="1"/>
    <xf numFmtId="0" fontId="20" fillId="0" borderId="53" xfId="0" applyFont="1" applyBorder="1" applyAlignment="1">
      <alignment horizontal="center"/>
    </xf>
    <xf numFmtId="0" fontId="20" fillId="0" borderId="54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43" fontId="22" fillId="0" borderId="34" xfId="436" applyFont="1" applyBorder="1"/>
    <xf numFmtId="9" fontId="20" fillId="0" borderId="0" xfId="1" applyFont="1" applyFill="1" applyBorder="1" applyAlignment="1">
      <alignment horizontal="center"/>
    </xf>
    <xf numFmtId="10" fontId="22" fillId="0" borderId="38" xfId="1" applyNumberFormat="1" applyFont="1" applyFill="1" applyBorder="1" applyAlignment="1">
      <alignment vertical="center"/>
    </xf>
    <xf numFmtId="44" fontId="22" fillId="0" borderId="15" xfId="0" applyNumberFormat="1" applyFont="1" applyFill="1" applyBorder="1" applyAlignment="1">
      <alignment vertical="center"/>
    </xf>
    <xf numFmtId="49" fontId="21" fillId="0" borderId="39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5" xfId="436" applyNumberFormat="1" applyFont="1" applyFill="1" applyBorder="1" applyAlignment="1" applyProtection="1">
      <alignment vertical="center" shrinkToFit="1"/>
    </xf>
    <xf numFmtId="10" fontId="20" fillId="0" borderId="38" xfId="1" applyNumberFormat="1" applyFont="1" applyFill="1" applyBorder="1" applyAlignment="1">
      <alignment vertical="center"/>
    </xf>
    <xf numFmtId="43" fontId="20" fillId="0" borderId="21" xfId="0" applyNumberFormat="1" applyFont="1" applyFill="1" applyBorder="1" applyAlignment="1">
      <alignment vertical="center"/>
    </xf>
    <xf numFmtId="0" fontId="20" fillId="0" borderId="15" xfId="0" applyFont="1" applyFill="1" applyBorder="1" applyAlignment="1" applyProtection="1">
      <alignment vertical="center"/>
      <protection locked="0"/>
    </xf>
    <xf numFmtId="4" fontId="20" fillId="0" borderId="15" xfId="0" applyNumberFormat="1" applyFont="1" applyFill="1" applyBorder="1" applyAlignment="1">
      <alignment vertical="center"/>
    </xf>
    <xf numFmtId="44" fontId="20" fillId="0" borderId="15" xfId="0" applyNumberFormat="1" applyFont="1" applyFill="1" applyBorder="1" applyAlignment="1">
      <alignment vertical="center"/>
    </xf>
    <xf numFmtId="43" fontId="20" fillId="0" borderId="15" xfId="0" applyNumberFormat="1" applyFont="1" applyFill="1" applyBorder="1" applyAlignment="1" applyProtection="1">
      <alignment vertical="center"/>
      <protection locked="0"/>
    </xf>
    <xf numFmtId="43" fontId="20" fillId="0" borderId="56" xfId="0" applyNumberFormat="1" applyFont="1" applyFill="1" applyBorder="1" applyAlignment="1">
      <alignment vertical="center"/>
    </xf>
    <xf numFmtId="44" fontId="22" fillId="19" borderId="15" xfId="436" applyNumberFormat="1" applyFont="1" applyFill="1" applyBorder="1" applyAlignment="1">
      <alignment horizontal="center" vertical="center"/>
    </xf>
    <xf numFmtId="44" fontId="20" fillId="17" borderId="15" xfId="436" applyNumberFormat="1" applyFont="1" applyFill="1" applyBorder="1" applyAlignment="1">
      <alignment horizontal="center" vertical="center"/>
    </xf>
    <xf numFmtId="44" fontId="20" fillId="0" borderId="15" xfId="436" applyNumberFormat="1" applyFont="1" applyFill="1" applyBorder="1" applyAlignment="1">
      <alignment horizontal="center" vertical="center"/>
    </xf>
    <xf numFmtId="44" fontId="22" fillId="0" borderId="15" xfId="436" applyNumberFormat="1" applyFont="1" applyFill="1" applyBorder="1" applyAlignment="1">
      <alignment horizontal="center" vertical="center"/>
    </xf>
    <xf numFmtId="43" fontId="22" fillId="21" borderId="31" xfId="436" applyFont="1" applyFill="1" applyBorder="1" applyAlignment="1">
      <alignment horizontal="center" vertical="center"/>
    </xf>
    <xf numFmtId="44" fontId="22" fillId="19" borderId="15" xfId="436" applyNumberFormat="1" applyFont="1" applyFill="1" applyBorder="1" applyAlignment="1">
      <alignment vertical="center"/>
    </xf>
    <xf numFmtId="44" fontId="22" fillId="0" borderId="15" xfId="436" applyNumberFormat="1" applyFont="1" applyFill="1" applyBorder="1" applyAlignment="1">
      <alignment vertical="center"/>
    </xf>
    <xf numFmtId="44" fontId="20" fillId="0" borderId="15" xfId="436" applyNumberFormat="1" applyFont="1" applyFill="1" applyBorder="1" applyAlignment="1">
      <alignment vertical="center"/>
    </xf>
    <xf numFmtId="10" fontId="20" fillId="0" borderId="0" xfId="0" applyNumberFormat="1" applyFont="1" applyFill="1" applyAlignment="1">
      <alignment vertical="center"/>
    </xf>
    <xf numFmtId="0" fontId="20" fillId="0" borderId="20" xfId="0" applyFont="1" applyFill="1" applyBorder="1" applyAlignment="1">
      <alignment vertical="center"/>
    </xf>
    <xf numFmtId="49" fontId="20" fillId="0" borderId="44" xfId="0" applyNumberFormat="1" applyFont="1" applyBorder="1"/>
    <xf numFmtId="49" fontId="20" fillId="0" borderId="45" xfId="0" applyNumberFormat="1" applyFont="1" applyBorder="1"/>
    <xf numFmtId="0" fontId="22" fillId="23" borderId="30" xfId="0" applyFont="1" applyFill="1" applyBorder="1"/>
    <xf numFmtId="0" fontId="22" fillId="23" borderId="58" xfId="0" applyFont="1" applyFill="1" applyBorder="1"/>
    <xf numFmtId="0" fontId="22" fillId="23" borderId="51" xfId="0" applyFont="1" applyFill="1" applyBorder="1"/>
    <xf numFmtId="0" fontId="22" fillId="23" borderId="31" xfId="0" applyFont="1" applyFill="1" applyBorder="1" applyAlignment="1">
      <alignment horizontal="center"/>
    </xf>
    <xf numFmtId="0" fontId="22" fillId="23" borderId="32" xfId="0" applyFont="1" applyFill="1" applyBorder="1" applyAlignment="1">
      <alignment horizontal="center"/>
    </xf>
    <xf numFmtId="9" fontId="22" fillId="0" borderId="30" xfId="1" applyFont="1" applyFill="1" applyBorder="1" applyAlignment="1">
      <alignment horizontal="center"/>
    </xf>
    <xf numFmtId="9" fontId="20" fillId="0" borderId="36" xfId="1" applyFont="1" applyFill="1" applyBorder="1" applyAlignment="1">
      <alignment horizontal="center"/>
    </xf>
    <xf numFmtId="9" fontId="20" fillId="0" borderId="39" xfId="1" applyFont="1" applyFill="1" applyBorder="1" applyAlignment="1">
      <alignment horizontal="center"/>
    </xf>
    <xf numFmtId="9" fontId="20" fillId="0" borderId="41" xfId="1" applyFont="1" applyFill="1" applyBorder="1" applyAlignment="1">
      <alignment horizontal="center"/>
    </xf>
    <xf numFmtId="9" fontId="20" fillId="0" borderId="36" xfId="1" applyFont="1" applyBorder="1" applyAlignment="1">
      <alignment horizontal="center"/>
    </xf>
    <xf numFmtId="43" fontId="22" fillId="0" borderId="21" xfId="0" applyNumberFormat="1" applyFont="1" applyFill="1" applyBorder="1" applyAlignment="1">
      <alignment vertical="center"/>
    </xf>
    <xf numFmtId="43" fontId="22" fillId="0" borderId="15" xfId="0" applyNumberFormat="1" applyFont="1" applyFill="1" applyBorder="1" applyAlignment="1" applyProtection="1">
      <alignment vertical="center"/>
      <protection locked="0"/>
    </xf>
    <xf numFmtId="4" fontId="22" fillId="0" borderId="15" xfId="0" applyNumberFormat="1" applyFont="1" applyFill="1" applyBorder="1" applyAlignment="1">
      <alignment vertical="center"/>
    </xf>
    <xf numFmtId="0" fontId="22" fillId="0" borderId="15" xfId="0" applyFont="1" applyFill="1" applyBorder="1" applyAlignment="1" applyProtection="1">
      <alignment vertical="center"/>
      <protection locked="0"/>
    </xf>
    <xf numFmtId="0" fontId="22" fillId="24" borderId="25" xfId="0" applyFont="1" applyFill="1" applyBorder="1" applyAlignment="1">
      <alignment vertical="center"/>
    </xf>
    <xf numFmtId="0" fontId="23" fillId="24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24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24" borderId="15" xfId="436" applyNumberFormat="1" applyFont="1" applyFill="1" applyBorder="1" applyAlignment="1" applyProtection="1">
      <alignment vertical="center" shrinkToFit="1"/>
    </xf>
    <xf numFmtId="43" fontId="22" fillId="24" borderId="15" xfId="436" applyFont="1" applyFill="1" applyBorder="1" applyAlignment="1">
      <alignment horizontal="center" vertical="center"/>
    </xf>
    <xf numFmtId="43" fontId="22" fillId="24" borderId="15" xfId="436" applyFont="1" applyFill="1" applyBorder="1" applyAlignment="1">
      <alignment vertical="center"/>
    </xf>
    <xf numFmtId="44" fontId="22" fillId="24" borderId="15" xfId="0" applyNumberFormat="1" applyFont="1" applyFill="1" applyBorder="1" applyAlignment="1">
      <alignment vertical="center"/>
    </xf>
    <xf numFmtId="10" fontId="22" fillId="24" borderId="38" xfId="1" applyNumberFormat="1" applyFont="1" applyFill="1" applyBorder="1" applyAlignment="1">
      <alignment vertical="center"/>
    </xf>
    <xf numFmtId="0" fontId="22" fillId="21" borderId="31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vertical="center" wrapText="1"/>
    </xf>
    <xf numFmtId="0" fontId="22" fillId="0" borderId="33" xfId="0" applyFont="1" applyBorder="1" applyAlignment="1">
      <alignment vertical="center"/>
    </xf>
    <xf numFmtId="43" fontId="20" fillId="0" borderId="43" xfId="436" applyFont="1" applyBorder="1"/>
    <xf numFmtId="43" fontId="22" fillId="0" borderId="43" xfId="436" applyFont="1" applyBorder="1"/>
    <xf numFmtId="0" fontId="20" fillId="0" borderId="44" xfId="0" applyNumberFormat="1" applyFont="1" applyBorder="1"/>
    <xf numFmtId="0" fontId="20" fillId="0" borderId="45" xfId="0" applyNumberFormat="1" applyFont="1" applyBorder="1"/>
    <xf numFmtId="0" fontId="20" fillId="0" borderId="46" xfId="0" applyNumberFormat="1" applyFont="1" applyBorder="1"/>
    <xf numFmtId="0" fontId="20" fillId="0" borderId="47" xfId="0" applyNumberFormat="1" applyFont="1" applyBorder="1"/>
    <xf numFmtId="49" fontId="20" fillId="0" borderId="59" xfId="0" applyNumberFormat="1" applyFont="1" applyBorder="1"/>
    <xf numFmtId="0" fontId="20" fillId="0" borderId="59" xfId="0" applyNumberFormat="1" applyFont="1" applyBorder="1"/>
    <xf numFmtId="0" fontId="20" fillId="0" borderId="60" xfId="0" applyNumberFormat="1" applyFont="1" applyBorder="1"/>
    <xf numFmtId="43" fontId="20" fillId="0" borderId="61" xfId="436" applyFont="1" applyBorder="1"/>
    <xf numFmtId="9" fontId="20" fillId="0" borderId="40" xfId="1" applyFont="1" applyFill="1" applyBorder="1" applyAlignment="1">
      <alignment horizontal="center"/>
    </xf>
    <xf numFmtId="49" fontId="20" fillId="0" borderId="57" xfId="0" applyNumberFormat="1" applyFont="1" applyBorder="1"/>
    <xf numFmtId="0" fontId="20" fillId="0" borderId="57" xfId="0" applyNumberFormat="1" applyFont="1" applyBorder="1"/>
    <xf numFmtId="0" fontId="20" fillId="0" borderId="62" xfId="0" applyNumberFormat="1" applyFont="1" applyBorder="1"/>
    <xf numFmtId="43" fontId="20" fillId="0" borderId="63" xfId="436" applyFont="1" applyBorder="1"/>
    <xf numFmtId="9" fontId="22" fillId="0" borderId="51" xfId="1" applyFont="1" applyFill="1" applyBorder="1" applyAlignment="1">
      <alignment horizontal="center"/>
    </xf>
    <xf numFmtId="9" fontId="20" fillId="0" borderId="64" xfId="1" applyFont="1" applyFill="1" applyBorder="1" applyAlignment="1">
      <alignment horizontal="center"/>
    </xf>
    <xf numFmtId="9" fontId="20" fillId="0" borderId="56" xfId="1" applyFont="1" applyFill="1" applyBorder="1" applyAlignment="1">
      <alignment horizontal="center"/>
    </xf>
    <xf numFmtId="9" fontId="20" fillId="0" borderId="65" xfId="1" applyFont="1" applyFill="1" applyBorder="1" applyAlignment="1">
      <alignment horizontal="center"/>
    </xf>
    <xf numFmtId="9" fontId="20" fillId="0" borderId="11" xfId="1" applyFont="1" applyFill="1" applyBorder="1" applyAlignment="1">
      <alignment horizontal="center"/>
    </xf>
    <xf numFmtId="44" fontId="20" fillId="0" borderId="65" xfId="437" applyFont="1" applyBorder="1"/>
    <xf numFmtId="9" fontId="20" fillId="0" borderId="66" xfId="1" applyFont="1" applyBorder="1" applyAlignment="1">
      <alignment horizontal="center"/>
    </xf>
    <xf numFmtId="9" fontId="20" fillId="0" borderId="14" xfId="1" applyFont="1" applyBorder="1" applyAlignment="1">
      <alignment horizontal="center"/>
    </xf>
    <xf numFmtId="0" fontId="20" fillId="0" borderId="25" xfId="0" applyFont="1" applyBorder="1"/>
    <xf numFmtId="0" fontId="20" fillId="0" borderId="26" xfId="0" applyFont="1" applyBorder="1"/>
    <xf numFmtId="9" fontId="22" fillId="0" borderId="35" xfId="1" applyFont="1" applyFill="1" applyBorder="1" applyAlignment="1">
      <alignment horizontal="center"/>
    </xf>
    <xf numFmtId="9" fontId="20" fillId="0" borderId="26" xfId="1" applyFont="1" applyFill="1" applyBorder="1" applyAlignment="1">
      <alignment horizontal="center"/>
    </xf>
    <xf numFmtId="9" fontId="20" fillId="0" borderId="62" xfId="1" applyFont="1" applyFill="1" applyBorder="1" applyAlignment="1">
      <alignment horizontal="center"/>
    </xf>
    <xf numFmtId="9" fontId="20" fillId="0" borderId="46" xfId="1" applyFont="1" applyFill="1" applyBorder="1" applyAlignment="1">
      <alignment horizontal="center"/>
    </xf>
    <xf numFmtId="9" fontId="20" fillId="0" borderId="47" xfId="1" applyFont="1" applyFill="1" applyBorder="1" applyAlignment="1">
      <alignment horizontal="center"/>
    </xf>
    <xf numFmtId="9" fontId="20" fillId="0" borderId="60" xfId="1" applyFont="1" applyFill="1" applyBorder="1" applyAlignment="1">
      <alignment horizontal="center"/>
    </xf>
    <xf numFmtId="9" fontId="20" fillId="0" borderId="50" xfId="1" applyFont="1" applyBorder="1" applyAlignment="1">
      <alignment horizontal="center"/>
    </xf>
    <xf numFmtId="44" fontId="20" fillId="0" borderId="47" xfId="437" applyFont="1" applyBorder="1"/>
    <xf numFmtId="0" fontId="20" fillId="17" borderId="24" xfId="0" applyFont="1" applyFill="1" applyBorder="1" applyAlignment="1">
      <alignment horizontal="left" vertical="center" wrapText="1"/>
    </xf>
    <xf numFmtId="0" fontId="20" fillId="17" borderId="26" xfId="0" applyFont="1" applyFill="1" applyBorder="1" applyAlignment="1">
      <alignment horizontal="left" vertical="center"/>
    </xf>
    <xf numFmtId="0" fontId="20" fillId="17" borderId="26" xfId="0" applyFont="1" applyFill="1" applyBorder="1" applyAlignment="1">
      <alignment horizontal="left" vertical="center" wrapText="1"/>
    </xf>
    <xf numFmtId="43" fontId="20" fillId="17" borderId="29" xfId="436" applyFont="1" applyFill="1" applyBorder="1" applyAlignment="1">
      <alignment vertical="center"/>
    </xf>
    <xf numFmtId="44" fontId="20" fillId="0" borderId="19" xfId="0" applyNumberFormat="1" applyFont="1" applyFill="1" applyBorder="1" applyAlignment="1">
      <alignment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0" xfId="0" applyFont="1" applyFill="1" applyBorder="1" applyAlignment="1">
      <alignment horizontal="left" vertical="center" wrapText="1"/>
    </xf>
    <xf numFmtId="0" fontId="20" fillId="17" borderId="23" xfId="0" applyFont="1" applyFill="1" applyBorder="1" applyAlignment="1">
      <alignment horizontal="left" vertical="center" wrapText="1"/>
    </xf>
    <xf numFmtId="0" fontId="22" fillId="21" borderId="32" xfId="0" applyFont="1" applyFill="1" applyBorder="1" applyAlignment="1">
      <alignment horizontal="center" vertical="center"/>
    </xf>
    <xf numFmtId="0" fontId="22" fillId="21" borderId="56" xfId="0" applyFont="1" applyFill="1" applyBorder="1" applyAlignment="1">
      <alignment horizontal="center" vertical="center" wrapText="1"/>
    </xf>
    <xf numFmtId="0" fontId="22" fillId="21" borderId="0" xfId="0" applyFont="1" applyFill="1" applyBorder="1" applyAlignment="1">
      <alignment horizontal="center" vertical="center" wrapText="1"/>
    </xf>
    <xf numFmtId="49" fontId="21" fillId="22" borderId="6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67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67" xfId="180" applyNumberFormat="1" applyFont="1" applyFill="1" applyBorder="1" applyAlignment="1" applyProtection="1">
      <alignment horizontal="center" vertical="center" wrapText="1"/>
      <protection locked="0"/>
    </xf>
    <xf numFmtId="43" fontId="23" fillId="22" borderId="67" xfId="436" applyNumberFormat="1" applyFont="1" applyFill="1" applyBorder="1" applyAlignment="1" applyProtection="1">
      <alignment vertical="center" shrinkToFit="1"/>
    </xf>
    <xf numFmtId="43" fontId="22" fillId="22" borderId="67" xfId="436" applyFont="1" applyFill="1" applyBorder="1" applyAlignment="1">
      <alignment horizontal="center" vertical="center"/>
    </xf>
    <xf numFmtId="43" fontId="22" fillId="22" borderId="67" xfId="436" applyFont="1" applyFill="1" applyBorder="1" applyAlignment="1">
      <alignment vertical="center"/>
    </xf>
    <xf numFmtId="44" fontId="22" fillId="22" borderId="67" xfId="0" applyNumberFormat="1" applyFont="1" applyFill="1" applyBorder="1" applyAlignment="1">
      <alignment vertical="center"/>
    </xf>
    <xf numFmtId="0" fontId="22" fillId="22" borderId="68" xfId="0" applyFont="1" applyFill="1" applyBorder="1" applyAlignment="1">
      <alignment vertical="center"/>
    </xf>
    <xf numFmtId="43" fontId="20" fillId="0" borderId="11" xfId="0" applyNumberFormat="1" applyFont="1" applyFill="1" applyBorder="1" applyAlignment="1">
      <alignment vertical="center"/>
    </xf>
    <xf numFmtId="0" fontId="20" fillId="0" borderId="19" xfId="0" applyFont="1" applyFill="1" applyBorder="1" applyAlignment="1" applyProtection="1">
      <alignment vertical="center"/>
      <protection locked="0"/>
    </xf>
    <xf numFmtId="4" fontId="20" fillId="0" borderId="19" xfId="0" applyNumberFormat="1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43" fontId="20" fillId="0" borderId="15" xfId="436" applyFont="1" applyFill="1" applyBorder="1" applyAlignment="1">
      <alignment horizontal="center" vertical="center"/>
    </xf>
    <xf numFmtId="43" fontId="20" fillId="0" borderId="15" xfId="436" applyFont="1" applyFill="1" applyBorder="1" applyAlignment="1">
      <alignment vertical="center"/>
    </xf>
    <xf numFmtId="166" fontId="20" fillId="0" borderId="15" xfId="0" applyNumberFormat="1" applyFont="1" applyFill="1" applyBorder="1" applyAlignment="1" applyProtection="1">
      <alignment vertical="center"/>
      <protection locked="0"/>
    </xf>
    <xf numFmtId="0" fontId="22" fillId="0" borderId="43" xfId="0" applyFont="1" applyBorder="1" applyAlignment="1">
      <alignment horizontal="center" vertical="center"/>
    </xf>
    <xf numFmtId="9" fontId="20" fillId="0" borderId="64" xfId="1" applyFont="1" applyBorder="1" applyAlignment="1">
      <alignment horizontal="center"/>
    </xf>
    <xf numFmtId="0" fontId="22" fillId="21" borderId="31" xfId="0" applyFont="1" applyFill="1" applyBorder="1" applyAlignment="1">
      <alignment horizontal="left" vertical="center" wrapText="1"/>
    </xf>
    <xf numFmtId="0" fontId="20" fillId="24" borderId="15" xfId="0" applyFont="1" applyFill="1" applyBorder="1" applyAlignment="1">
      <alignment horizontal="left" vertical="center" wrapText="1"/>
    </xf>
    <xf numFmtId="0" fontId="22" fillId="19" borderId="15" xfId="0" applyFont="1" applyFill="1" applyBorder="1" applyAlignment="1">
      <alignment horizontal="left" vertical="center" wrapText="1"/>
    </xf>
    <xf numFmtId="0" fontId="20" fillId="17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19" borderId="34" xfId="0" applyFont="1" applyFill="1" applyBorder="1" applyAlignment="1">
      <alignment horizontal="left" vertical="center" wrapText="1"/>
    </xf>
    <xf numFmtId="0" fontId="20" fillId="17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69" xfId="0" applyFont="1" applyBorder="1" applyAlignment="1">
      <alignment horizontal="center"/>
    </xf>
    <xf numFmtId="43" fontId="20" fillId="0" borderId="53" xfId="436" applyFont="1" applyBorder="1"/>
    <xf numFmtId="49" fontId="20" fillId="0" borderId="45" xfId="0" applyNumberFormat="1" applyFont="1" applyBorder="1" applyAlignment="1">
      <alignment vertical="center"/>
    </xf>
    <xf numFmtId="0" fontId="20" fillId="0" borderId="52" xfId="0" applyNumberFormat="1" applyFont="1" applyBorder="1"/>
    <xf numFmtId="43" fontId="20" fillId="0" borderId="55" xfId="436" applyFont="1" applyBorder="1"/>
    <xf numFmtId="49" fontId="20" fillId="0" borderId="57" xfId="0" applyNumberFormat="1" applyFont="1" applyBorder="1" applyAlignment="1">
      <alignment vertical="center"/>
    </xf>
    <xf numFmtId="0" fontId="20" fillId="0" borderId="57" xfId="0" applyFont="1" applyBorder="1" applyAlignment="1">
      <alignment horizontal="left" wrapText="1"/>
    </xf>
    <xf numFmtId="0" fontId="20" fillId="0" borderId="63" xfId="0" applyFont="1" applyBorder="1" applyAlignment="1">
      <alignment horizontal="left" wrapText="1"/>
    </xf>
    <xf numFmtId="0" fontId="22" fillId="20" borderId="16" xfId="0" applyFont="1" applyFill="1" applyBorder="1" applyAlignment="1">
      <alignment horizontal="center" vertical="center"/>
    </xf>
    <xf numFmtId="0" fontId="22" fillId="20" borderId="17" xfId="0" applyFont="1" applyFill="1" applyBorder="1" applyAlignment="1">
      <alignment horizontal="center" vertical="center"/>
    </xf>
    <xf numFmtId="0" fontId="22" fillId="20" borderId="18" xfId="0" applyFont="1" applyFill="1" applyBorder="1" applyAlignment="1">
      <alignment horizontal="center" vertical="center"/>
    </xf>
    <xf numFmtId="0" fontId="22" fillId="20" borderId="22" xfId="0" applyFont="1" applyFill="1" applyBorder="1" applyAlignment="1">
      <alignment horizontal="center" vertical="center"/>
    </xf>
    <xf numFmtId="0" fontId="22" fillId="20" borderId="23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20" borderId="27" xfId="0" applyFont="1" applyFill="1" applyBorder="1" applyAlignment="1">
      <alignment horizontal="center" vertical="center"/>
    </xf>
    <xf numFmtId="0" fontId="22" fillId="20" borderId="28" xfId="0" applyFont="1" applyFill="1" applyBorder="1" applyAlignment="1">
      <alignment horizontal="center" vertical="center"/>
    </xf>
    <xf numFmtId="0" fontId="22" fillId="20" borderId="29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 wrapText="1"/>
    </xf>
    <xf numFmtId="0" fontId="20" fillId="17" borderId="22" xfId="0" applyFont="1" applyFill="1" applyBorder="1" applyAlignment="1">
      <alignment horizontal="center" vertical="center"/>
    </xf>
    <xf numFmtId="0" fontId="20" fillId="17" borderId="23" xfId="0" applyFont="1" applyFill="1" applyBorder="1" applyAlignment="1">
      <alignment horizontal="center" vertical="center"/>
    </xf>
    <xf numFmtId="0" fontId="20" fillId="17" borderId="25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27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22" fillId="20" borderId="20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left" vertical="center" wrapText="1"/>
    </xf>
    <xf numFmtId="0" fontId="20" fillId="17" borderId="23" xfId="0" applyFont="1" applyFill="1" applyBorder="1" applyAlignment="1">
      <alignment horizontal="left" vertical="center" wrapText="1"/>
    </xf>
    <xf numFmtId="0" fontId="22" fillId="0" borderId="33" xfId="0" applyFont="1" applyBorder="1" applyAlignment="1">
      <alignment horizontal="left" wrapText="1"/>
    </xf>
    <xf numFmtId="0" fontId="22" fillId="0" borderId="34" xfId="0" applyFont="1" applyBorder="1" applyAlignment="1">
      <alignment horizontal="left" wrapText="1"/>
    </xf>
    <xf numFmtId="0" fontId="22" fillId="0" borderId="33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0" fontId="20" fillId="17" borderId="0" xfId="0" applyFont="1" applyFill="1" applyBorder="1" applyAlignment="1">
      <alignment horizontal="left" vertical="center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7010000}"/>
    <cellStyle name="Separador de milhares 2 3" xfId="164" xr:uid="{00000000-0005-0000-0000-000068010000}"/>
    <cellStyle name="Separador de milhares 2 4" xfId="248" xr:uid="{00000000-0005-0000-0000-000069010000}"/>
    <cellStyle name="Separador de milhares 2 5" xfId="326" xr:uid="{00000000-0005-0000-0000-00006A010000}"/>
    <cellStyle name="Separador de milhares 2 6" xfId="411" xr:uid="{00000000-0005-0000-0000-00006B010000}"/>
    <cellStyle name="Separador de milhares 5" xfId="325" xr:uid="{00000000-0005-0000-0000-00006C010000}"/>
    <cellStyle name="Separador de milhares 6" xfId="410" xr:uid="{00000000-0005-0000-0000-00006D010000}"/>
    <cellStyle name="Texto de Aviso 2" xfId="75" xr:uid="{00000000-0005-0000-0000-00006E010000}"/>
    <cellStyle name="Texto de Aviso 2 2" xfId="76" xr:uid="{00000000-0005-0000-0000-00006F010000}"/>
    <cellStyle name="Texto de Aviso 2 3" xfId="166" xr:uid="{00000000-0005-0000-0000-000070010000}"/>
    <cellStyle name="Texto de Aviso 2 4" xfId="250" xr:uid="{00000000-0005-0000-0000-000071010000}"/>
    <cellStyle name="Texto de Aviso 2 5" xfId="328" xr:uid="{00000000-0005-0000-0000-000072010000}"/>
    <cellStyle name="Texto de Aviso 2 6" xfId="413" xr:uid="{00000000-0005-0000-0000-000073010000}"/>
    <cellStyle name="Texto de Aviso 3" xfId="165" xr:uid="{00000000-0005-0000-0000-000074010000}"/>
    <cellStyle name="Texto de Aviso 4" xfId="249" xr:uid="{00000000-0005-0000-0000-000075010000}"/>
    <cellStyle name="Texto de Aviso 5" xfId="327" xr:uid="{00000000-0005-0000-0000-000076010000}"/>
    <cellStyle name="Texto de Aviso 6" xfId="412" xr:uid="{00000000-0005-0000-0000-000077010000}"/>
    <cellStyle name="Texto Explicativo 2" xfId="77" xr:uid="{00000000-0005-0000-0000-000078010000}"/>
    <cellStyle name="Texto Explicativo 2 2" xfId="78" xr:uid="{00000000-0005-0000-0000-000079010000}"/>
    <cellStyle name="Texto Explicativo 2 3" xfId="168" xr:uid="{00000000-0005-0000-0000-00007A010000}"/>
    <cellStyle name="Texto Explicativo 2 4" xfId="252" xr:uid="{00000000-0005-0000-0000-00007B010000}"/>
    <cellStyle name="Texto Explicativo 2 5" xfId="330" xr:uid="{00000000-0005-0000-0000-00007C010000}"/>
    <cellStyle name="Texto Explicativo 2 6" xfId="415" xr:uid="{00000000-0005-0000-0000-00007D010000}"/>
    <cellStyle name="Texto Explicativo 3" xfId="167" xr:uid="{00000000-0005-0000-0000-00007E010000}"/>
    <cellStyle name="Texto Explicativo 4" xfId="251" xr:uid="{00000000-0005-0000-0000-00007F010000}"/>
    <cellStyle name="Texto Explicativo 5" xfId="329" xr:uid="{00000000-0005-0000-0000-000080010000}"/>
    <cellStyle name="Texto Explicativo 6" xfId="414" xr:uid="{00000000-0005-0000-0000-000081010000}"/>
    <cellStyle name="Título 1 2" xfId="79" xr:uid="{00000000-0005-0000-0000-000082010000}"/>
    <cellStyle name="Título 1 2 2" xfId="80" xr:uid="{00000000-0005-0000-0000-000083010000}"/>
    <cellStyle name="Título 1 2 3" xfId="170" xr:uid="{00000000-0005-0000-0000-000084010000}"/>
    <cellStyle name="Título 1 2 4" xfId="254" xr:uid="{00000000-0005-0000-0000-000085010000}"/>
    <cellStyle name="Título 1 2 5" xfId="332" xr:uid="{00000000-0005-0000-0000-000086010000}"/>
    <cellStyle name="Título 1 2 6" xfId="417" xr:uid="{00000000-0005-0000-0000-000087010000}"/>
    <cellStyle name="Título 1 3" xfId="169" xr:uid="{00000000-0005-0000-0000-000088010000}"/>
    <cellStyle name="Título 1 4" xfId="253" xr:uid="{00000000-0005-0000-0000-000089010000}"/>
    <cellStyle name="Título 1 5" xfId="331" xr:uid="{00000000-0005-0000-0000-00008A010000}"/>
    <cellStyle name="Título 1 6" xfId="416" xr:uid="{00000000-0005-0000-0000-00008B010000}"/>
    <cellStyle name="Título 2 2" xfId="81" xr:uid="{00000000-0005-0000-0000-00008C010000}"/>
    <cellStyle name="Título 2 2 2" xfId="82" xr:uid="{00000000-0005-0000-0000-00008D010000}"/>
    <cellStyle name="Título 2 2 3" xfId="172" xr:uid="{00000000-0005-0000-0000-00008E010000}"/>
    <cellStyle name="Título 2 2 4" xfId="256" xr:uid="{00000000-0005-0000-0000-00008F010000}"/>
    <cellStyle name="Título 2 2 5" xfId="334" xr:uid="{00000000-0005-0000-0000-000090010000}"/>
    <cellStyle name="Título 2 2 6" xfId="419" xr:uid="{00000000-0005-0000-0000-000091010000}"/>
    <cellStyle name="Título 2 3" xfId="171" xr:uid="{00000000-0005-0000-0000-000092010000}"/>
    <cellStyle name="Título 2 4" xfId="255" xr:uid="{00000000-0005-0000-0000-000093010000}"/>
    <cellStyle name="Título 2 5" xfId="333" xr:uid="{00000000-0005-0000-0000-000094010000}"/>
    <cellStyle name="Título 2 6" xfId="418" xr:uid="{00000000-0005-0000-0000-000095010000}"/>
    <cellStyle name="Título 3 2" xfId="83" xr:uid="{00000000-0005-0000-0000-000096010000}"/>
    <cellStyle name="Título 3 2 2" xfId="84" xr:uid="{00000000-0005-0000-0000-000097010000}"/>
    <cellStyle name="Título 3 2 3" xfId="174" xr:uid="{00000000-0005-0000-0000-000098010000}"/>
    <cellStyle name="Título 3 2 4" xfId="258" xr:uid="{00000000-0005-0000-0000-000099010000}"/>
    <cellStyle name="Título 3 2 5" xfId="336" xr:uid="{00000000-0005-0000-0000-00009A010000}"/>
    <cellStyle name="Título 3 2 6" xfId="421" xr:uid="{00000000-0005-0000-0000-00009B010000}"/>
    <cellStyle name="Título 3 3" xfId="173" xr:uid="{00000000-0005-0000-0000-00009C010000}"/>
    <cellStyle name="Título 3 4" xfId="257" xr:uid="{00000000-0005-0000-0000-00009D010000}"/>
    <cellStyle name="Título 3 5" xfId="335" xr:uid="{00000000-0005-0000-0000-00009E010000}"/>
    <cellStyle name="Título 3 6" xfId="420" xr:uid="{00000000-0005-0000-0000-00009F010000}"/>
    <cellStyle name="Título 4 2" xfId="85" xr:uid="{00000000-0005-0000-0000-0000A0010000}"/>
    <cellStyle name="Título 4 2 2" xfId="86" xr:uid="{00000000-0005-0000-0000-0000A1010000}"/>
    <cellStyle name="Título 4 2 3" xfId="176" xr:uid="{00000000-0005-0000-0000-0000A2010000}"/>
    <cellStyle name="Título 4 2 4" xfId="260" xr:uid="{00000000-0005-0000-0000-0000A3010000}"/>
    <cellStyle name="Título 4 2 5" xfId="338" xr:uid="{00000000-0005-0000-0000-0000A4010000}"/>
    <cellStyle name="Título 4 2 6" xfId="423" xr:uid="{00000000-0005-0000-0000-0000A5010000}"/>
    <cellStyle name="Título 4 3" xfId="175" xr:uid="{00000000-0005-0000-0000-0000A6010000}"/>
    <cellStyle name="Título 4 4" xfId="259" xr:uid="{00000000-0005-0000-0000-0000A7010000}"/>
    <cellStyle name="Título 4 5" xfId="337" xr:uid="{00000000-0005-0000-0000-0000A8010000}"/>
    <cellStyle name="Título 4 6" xfId="422" xr:uid="{00000000-0005-0000-0000-0000A9010000}"/>
    <cellStyle name="Título 5" xfId="87" xr:uid="{00000000-0005-0000-0000-0000AA010000}"/>
    <cellStyle name="Total 2" xfId="88" xr:uid="{00000000-0005-0000-0000-0000AB010000}"/>
    <cellStyle name="Total 2 2" xfId="89" xr:uid="{00000000-0005-0000-0000-0000AC010000}"/>
    <cellStyle name="Total 2 3" xfId="179" xr:uid="{00000000-0005-0000-0000-0000AD010000}"/>
    <cellStyle name="Total 2 4" xfId="263" xr:uid="{00000000-0005-0000-0000-0000AE010000}"/>
    <cellStyle name="Total 2 5" xfId="340" xr:uid="{00000000-0005-0000-0000-0000AF010000}"/>
    <cellStyle name="Total 2 6" xfId="425" xr:uid="{00000000-0005-0000-0000-0000B0010000}"/>
    <cellStyle name="Total 3" xfId="178" xr:uid="{00000000-0005-0000-0000-0000B1010000}"/>
    <cellStyle name="Total 4" xfId="262" xr:uid="{00000000-0005-0000-0000-0000B2010000}"/>
    <cellStyle name="Total 5" xfId="339" xr:uid="{00000000-0005-0000-0000-0000B3010000}"/>
    <cellStyle name="Total 6" xfId="424" xr:uid="{00000000-0005-0000-0000-0000B4010000}"/>
    <cellStyle name="Vírgula" xfId="436" builtinId="3"/>
    <cellStyle name="Vírgula 2" xfId="90" xr:uid="{00000000-0005-0000-0000-0000B5010000}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161926</xdr:colOff>
      <xdr:row>2</xdr:row>
      <xdr:rowOff>190500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2</xdr:row>
      <xdr:rowOff>104775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CICLOVIA%20-%20OUT2019\Volume%20III%20-%20Documenta&#231;&#227;o%20T&#233;cnica%20e%20financeira\1_Planilha%20Multipla\LEOPA-CICL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FINISA%20-%20OUT2019\OR&#199;A\Or&#231;2019\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P245"/>
  <sheetViews>
    <sheetView tabSelected="1" view="pageBreakPreview" zoomScaleNormal="100" zoomScaleSheetLayoutView="100" workbookViewId="0">
      <selection activeCell="F51" sqref="F51"/>
    </sheetView>
  </sheetViews>
  <sheetFormatPr defaultColWidth="9.140625" defaultRowHeight="11.25" outlineLevelRow="1" x14ac:dyDescent="0.25"/>
  <cols>
    <col min="1" max="1" width="10" style="28" customWidth="1"/>
    <col min="2" max="2" width="9.42578125" style="202" customWidth="1"/>
    <col min="3" max="3" width="62.5703125" style="28" customWidth="1"/>
    <col min="4" max="4" width="8.42578125" style="28" customWidth="1"/>
    <col min="5" max="5" width="10.7109375" style="30" bestFit="1" customWidth="1"/>
    <col min="6" max="6" width="11.7109375" style="31" customWidth="1"/>
    <col min="7" max="7" width="11.7109375" style="30" customWidth="1"/>
    <col min="8" max="8" width="11.7109375" style="28" customWidth="1"/>
    <col min="9" max="9" width="6.5703125" style="28" customWidth="1"/>
    <col min="10" max="12" width="9.42578125" style="28" hidden="1" customWidth="1"/>
    <col min="13" max="13" width="13.140625" style="28" hidden="1" customWidth="1"/>
    <col min="14" max="14" width="14.85546875" style="28" hidden="1" customWidth="1"/>
    <col min="15" max="15" width="13.140625" style="28" hidden="1" customWidth="1"/>
    <col min="16" max="16384" width="9.140625" style="28"/>
  </cols>
  <sheetData>
    <row r="1" spans="1:15" ht="26.1" customHeight="1" x14ac:dyDescent="0.25">
      <c r="A1" s="221"/>
      <c r="B1" s="222"/>
      <c r="C1" s="229" t="s">
        <v>300</v>
      </c>
      <c r="D1" s="229"/>
      <c r="E1" s="229"/>
      <c r="F1" s="229"/>
      <c r="G1" s="229"/>
      <c r="H1" s="229"/>
      <c r="I1" s="32"/>
      <c r="J1" s="3"/>
      <c r="K1" s="3"/>
      <c r="L1" s="3"/>
      <c r="M1" s="3"/>
      <c r="N1" s="3"/>
      <c r="O1" s="4"/>
    </row>
    <row r="2" spans="1:15" ht="26.1" customHeight="1" x14ac:dyDescent="0.25">
      <c r="A2" s="223"/>
      <c r="B2" s="224"/>
      <c r="C2" s="220" t="s">
        <v>301</v>
      </c>
      <c r="D2" s="220"/>
      <c r="E2" s="220"/>
      <c r="F2" s="220"/>
      <c r="G2" s="6" t="s">
        <v>302</v>
      </c>
      <c r="H2" s="7"/>
      <c r="I2" s="33"/>
      <c r="J2" s="7"/>
      <c r="K2" s="7"/>
      <c r="L2" s="7"/>
      <c r="M2" s="7"/>
      <c r="N2" s="7"/>
      <c r="O2" s="8"/>
    </row>
    <row r="3" spans="1:15" ht="17.25" customHeight="1" x14ac:dyDescent="0.25">
      <c r="A3" s="223"/>
      <c r="B3" s="224"/>
      <c r="C3" s="220" t="s">
        <v>110</v>
      </c>
      <c r="D3" s="220"/>
      <c r="E3" s="220"/>
      <c r="F3" s="220"/>
      <c r="G3" s="6" t="s">
        <v>303</v>
      </c>
      <c r="H3" s="7"/>
      <c r="I3" s="33"/>
      <c r="J3" s="7"/>
      <c r="K3" s="7"/>
      <c r="L3" s="7"/>
      <c r="M3" s="7"/>
      <c r="N3" s="7"/>
      <c r="O3" s="8"/>
    </row>
    <row r="4" spans="1:15" ht="17.25" customHeight="1" thickBot="1" x14ac:dyDescent="0.3">
      <c r="A4" s="225"/>
      <c r="B4" s="226"/>
      <c r="C4" s="228"/>
      <c r="D4" s="228"/>
      <c r="E4" s="228"/>
      <c r="F4" s="228"/>
      <c r="G4" s="34" t="s">
        <v>62</v>
      </c>
      <c r="H4" s="35"/>
      <c r="I4" s="36"/>
      <c r="J4" s="9"/>
      <c r="K4" s="9"/>
      <c r="L4" s="9"/>
      <c r="M4" s="9"/>
      <c r="N4" s="9"/>
      <c r="O4" s="10"/>
    </row>
    <row r="5" spans="1:15" ht="17.25" customHeight="1" x14ac:dyDescent="0.25">
      <c r="A5" s="214" t="s">
        <v>12</v>
      </c>
      <c r="B5" s="215"/>
      <c r="C5" s="215"/>
      <c r="D5" s="215"/>
      <c r="E5" s="215"/>
      <c r="F5" s="215"/>
      <c r="G5" s="215"/>
      <c r="H5" s="215"/>
      <c r="I5" s="216"/>
      <c r="J5" s="227" t="s">
        <v>25</v>
      </c>
      <c r="K5" s="212"/>
      <c r="L5" s="212"/>
      <c r="M5" s="24" t="s">
        <v>28</v>
      </c>
      <c r="N5" s="25"/>
      <c r="O5" s="26"/>
    </row>
    <row r="6" spans="1:15" ht="12" thickBot="1" x14ac:dyDescent="0.3">
      <c r="A6" s="217"/>
      <c r="B6" s="218"/>
      <c r="C6" s="218"/>
      <c r="D6" s="218"/>
      <c r="E6" s="218"/>
      <c r="F6" s="218"/>
      <c r="G6" s="218"/>
      <c r="H6" s="218"/>
      <c r="I6" s="219"/>
      <c r="J6" s="227" t="s">
        <v>23</v>
      </c>
      <c r="K6" s="212"/>
      <c r="L6" s="213"/>
      <c r="M6" s="211" t="s">
        <v>24</v>
      </c>
      <c r="N6" s="212"/>
      <c r="O6" s="213"/>
    </row>
    <row r="7" spans="1:15" s="29" customFormat="1" ht="34.5" thickBot="1" x14ac:dyDescent="0.3">
      <c r="A7" s="38" t="s">
        <v>13</v>
      </c>
      <c r="B7" s="195" t="s">
        <v>14</v>
      </c>
      <c r="C7" s="39" t="s">
        <v>15</v>
      </c>
      <c r="D7" s="39" t="s">
        <v>7</v>
      </c>
      <c r="E7" s="101" t="s">
        <v>26</v>
      </c>
      <c r="F7" s="40" t="s">
        <v>16</v>
      </c>
      <c r="G7" s="40" t="s">
        <v>19</v>
      </c>
      <c r="H7" s="131" t="s">
        <v>17</v>
      </c>
      <c r="I7" s="175" t="s">
        <v>18</v>
      </c>
      <c r="J7" s="37" t="s">
        <v>20</v>
      </c>
      <c r="K7" s="27" t="s">
        <v>21</v>
      </c>
      <c r="L7" s="27" t="s">
        <v>22</v>
      </c>
      <c r="M7" s="27" t="s">
        <v>20</v>
      </c>
      <c r="N7" s="27" t="s">
        <v>21</v>
      </c>
      <c r="O7" s="27" t="s">
        <v>22</v>
      </c>
    </row>
    <row r="8" spans="1:15" s="29" customFormat="1" ht="39.950000000000003" customHeight="1" x14ac:dyDescent="0.25">
      <c r="A8" s="56"/>
      <c r="B8" s="178"/>
      <c r="C8" s="179" t="s">
        <v>304</v>
      </c>
      <c r="D8" s="180"/>
      <c r="E8" s="181"/>
      <c r="F8" s="182"/>
      <c r="G8" s="183"/>
      <c r="H8" s="184"/>
      <c r="I8" s="185"/>
      <c r="J8" s="176"/>
      <c r="K8" s="177"/>
      <c r="L8" s="27"/>
      <c r="M8" s="27"/>
      <c r="N8" s="27"/>
      <c r="O8" s="27"/>
    </row>
    <row r="9" spans="1:15" s="29" customFormat="1" ht="30" customHeight="1" x14ac:dyDescent="0.25">
      <c r="A9" s="123" t="s">
        <v>4</v>
      </c>
      <c r="B9" s="196"/>
      <c r="C9" s="124" t="s">
        <v>305</v>
      </c>
      <c r="D9" s="125"/>
      <c r="E9" s="126"/>
      <c r="F9" s="127"/>
      <c r="G9" s="128"/>
      <c r="H9" s="129"/>
      <c r="I9" s="130"/>
      <c r="J9" s="52"/>
      <c r="K9" s="43" t="e">
        <f>N9/$H$9</f>
        <v>#REF!</v>
      </c>
      <c r="L9" s="44"/>
      <c r="M9" s="45"/>
      <c r="N9" s="45" t="e">
        <f>TRUNC(SUM(N12:N74),2)</f>
        <v>#REF!</v>
      </c>
      <c r="O9" s="45"/>
    </row>
    <row r="10" spans="1:15" s="29" customFormat="1" ht="11.25" customHeight="1" x14ac:dyDescent="0.25">
      <c r="A10" s="57" t="s">
        <v>5</v>
      </c>
      <c r="B10" s="197"/>
      <c r="C10" s="19" t="s">
        <v>1</v>
      </c>
      <c r="D10" s="20"/>
      <c r="E10" s="21"/>
      <c r="F10" s="97"/>
      <c r="G10" s="102"/>
      <c r="H10" s="17"/>
      <c r="I10" s="58"/>
      <c r="J10" s="53"/>
      <c r="K10" s="46"/>
      <c r="L10" s="41"/>
      <c r="M10" s="42"/>
      <c r="N10" s="42"/>
      <c r="O10" s="42"/>
    </row>
    <row r="11" spans="1:15" s="29" customFormat="1" ht="22.5" outlineLevel="1" x14ac:dyDescent="0.25">
      <c r="A11" s="59" t="s">
        <v>111</v>
      </c>
      <c r="B11" s="198" t="s">
        <v>169</v>
      </c>
      <c r="C11" s="1" t="s">
        <v>365</v>
      </c>
      <c r="D11" s="2" t="s">
        <v>104</v>
      </c>
      <c r="E11" s="14">
        <v>1</v>
      </c>
      <c r="F11" s="98"/>
      <c r="G11" s="98"/>
      <c r="H11" s="98"/>
      <c r="I11" s="60"/>
      <c r="J11" s="54"/>
      <c r="K11" s="22"/>
      <c r="L11" s="23"/>
      <c r="M11" s="17"/>
      <c r="N11" s="17"/>
      <c r="O11" s="17"/>
    </row>
    <row r="12" spans="1:15" ht="11.25" customHeight="1" outlineLevel="1" x14ac:dyDescent="0.25">
      <c r="A12" s="57" t="s">
        <v>112</v>
      </c>
      <c r="B12" s="197"/>
      <c r="C12" s="19" t="s">
        <v>170</v>
      </c>
      <c r="D12" s="20"/>
      <c r="E12" s="21"/>
      <c r="F12" s="97"/>
      <c r="G12" s="102"/>
      <c r="H12" s="17"/>
      <c r="I12" s="58"/>
      <c r="J12" s="55">
        <v>0</v>
      </c>
      <c r="K12" s="16">
        <f>E12</f>
        <v>0</v>
      </c>
      <c r="L12" s="13">
        <f t="shared" ref="L12:L74" si="0">K12+J12</f>
        <v>0</v>
      </c>
      <c r="M12" s="15">
        <v>0</v>
      </c>
      <c r="N12" s="15">
        <f>TRUNC(K12*G12,2)</f>
        <v>0</v>
      </c>
      <c r="O12" s="15">
        <f t="shared" ref="O12:O72" si="1">N12+M12</f>
        <v>0</v>
      </c>
    </row>
    <row r="13" spans="1:15" outlineLevel="1" x14ac:dyDescent="0.25">
      <c r="A13" s="86" t="s">
        <v>113</v>
      </c>
      <c r="B13" s="199" t="s">
        <v>366</v>
      </c>
      <c r="C13" s="87" t="s">
        <v>367</v>
      </c>
      <c r="D13" s="88" t="s">
        <v>104</v>
      </c>
      <c r="E13" s="89">
        <v>1</v>
      </c>
      <c r="F13" s="99"/>
      <c r="G13" s="98"/>
      <c r="H13" s="98"/>
      <c r="I13" s="60"/>
      <c r="J13" s="91">
        <v>0</v>
      </c>
      <c r="K13" s="95">
        <f>E13</f>
        <v>1</v>
      </c>
      <c r="L13" s="93">
        <f t="shared" si="0"/>
        <v>1</v>
      </c>
      <c r="M13" s="94">
        <v>0</v>
      </c>
      <c r="N13" s="94">
        <f>TRUNC(K13*G13,2)</f>
        <v>0</v>
      </c>
      <c r="O13" s="94">
        <f t="shared" si="1"/>
        <v>0</v>
      </c>
    </row>
    <row r="14" spans="1:15" ht="30" customHeight="1" outlineLevel="1" x14ac:dyDescent="0.25">
      <c r="A14" s="123" t="s">
        <v>34</v>
      </c>
      <c r="B14" s="196"/>
      <c r="C14" s="124" t="s">
        <v>368</v>
      </c>
      <c r="D14" s="125"/>
      <c r="E14" s="126"/>
      <c r="F14" s="127"/>
      <c r="G14" s="128"/>
      <c r="H14" s="129"/>
      <c r="I14" s="130"/>
      <c r="J14" s="91"/>
      <c r="K14" s="92"/>
      <c r="L14" s="93"/>
      <c r="M14" s="94"/>
      <c r="N14" s="94"/>
      <c r="O14" s="94"/>
    </row>
    <row r="15" spans="1:15" s="29" customFormat="1" outlineLevel="1" x14ac:dyDescent="0.25">
      <c r="A15" s="57" t="s">
        <v>35</v>
      </c>
      <c r="B15" s="197"/>
      <c r="C15" s="19" t="s">
        <v>0</v>
      </c>
      <c r="D15" s="20"/>
      <c r="E15" s="21"/>
      <c r="F15" s="97"/>
      <c r="G15" s="102"/>
      <c r="H15" s="17"/>
      <c r="I15" s="58"/>
      <c r="J15" s="119">
        <v>0</v>
      </c>
      <c r="K15" s="120" t="e">
        <f>#REF!</f>
        <v>#REF!</v>
      </c>
      <c r="L15" s="121" t="e">
        <f t="shared" si="0"/>
        <v>#REF!</v>
      </c>
      <c r="M15" s="85">
        <v>0</v>
      </c>
      <c r="N15" s="85" t="e">
        <f>TRUNC(K15*G15,2)</f>
        <v>#REF!</v>
      </c>
      <c r="O15" s="85" t="e">
        <f t="shared" si="1"/>
        <v>#REF!</v>
      </c>
    </row>
    <row r="16" spans="1:15" s="29" customFormat="1" outlineLevel="1" x14ac:dyDescent="0.25">
      <c r="A16" s="86" t="s">
        <v>114</v>
      </c>
      <c r="B16" s="199" t="s">
        <v>171</v>
      </c>
      <c r="C16" s="87" t="s">
        <v>31</v>
      </c>
      <c r="D16" s="88" t="s">
        <v>6</v>
      </c>
      <c r="E16" s="89">
        <v>4.5</v>
      </c>
      <c r="F16" s="100"/>
      <c r="G16" s="103"/>
      <c r="H16" s="85"/>
      <c r="I16" s="84"/>
      <c r="J16" s="119"/>
      <c r="K16" s="122"/>
      <c r="L16" s="121"/>
      <c r="M16" s="85"/>
      <c r="N16" s="85"/>
      <c r="O16" s="85"/>
    </row>
    <row r="17" spans="1:15" ht="33.950000000000003" customHeight="1" outlineLevel="1" x14ac:dyDescent="0.25">
      <c r="A17" s="189" t="s">
        <v>115</v>
      </c>
      <c r="B17" s="199" t="s">
        <v>172</v>
      </c>
      <c r="C17" s="87" t="s">
        <v>69</v>
      </c>
      <c r="D17" s="88" t="s">
        <v>6</v>
      </c>
      <c r="E17" s="89">
        <v>11148.48</v>
      </c>
      <c r="F17" s="190"/>
      <c r="G17" s="191"/>
      <c r="H17" s="94"/>
      <c r="I17" s="90"/>
      <c r="J17" s="91">
        <v>0</v>
      </c>
      <c r="K17" s="95">
        <f>E17*0.5</f>
        <v>5574.24</v>
      </c>
      <c r="L17" s="93">
        <f t="shared" si="0"/>
        <v>5574.24</v>
      </c>
      <c r="M17" s="94">
        <v>0</v>
      </c>
      <c r="N17" s="94">
        <f>TRUNC(K17*G17,2)</f>
        <v>0</v>
      </c>
      <c r="O17" s="94">
        <f t="shared" si="1"/>
        <v>0</v>
      </c>
    </row>
    <row r="18" spans="1:15" outlineLevel="1" x14ac:dyDescent="0.25">
      <c r="A18" s="57" t="s">
        <v>36</v>
      </c>
      <c r="B18" s="197"/>
      <c r="C18" s="19" t="s">
        <v>2</v>
      </c>
      <c r="D18" s="20"/>
      <c r="E18" s="21"/>
      <c r="F18" s="97"/>
      <c r="G18" s="102"/>
      <c r="H18" s="17"/>
      <c r="I18" s="58"/>
      <c r="J18" s="91">
        <v>0</v>
      </c>
      <c r="K18" s="95">
        <f>E18*0.5</f>
        <v>0</v>
      </c>
      <c r="L18" s="93">
        <f t="shared" si="0"/>
        <v>0</v>
      </c>
      <c r="M18" s="94">
        <v>0</v>
      </c>
      <c r="N18" s="94">
        <f t="shared" ref="N18:N19" si="2">TRUNC(K18*G18,2)</f>
        <v>0</v>
      </c>
      <c r="O18" s="94">
        <f t="shared" si="1"/>
        <v>0</v>
      </c>
    </row>
    <row r="19" spans="1:15" outlineLevel="1" x14ac:dyDescent="0.25">
      <c r="A19" s="57" t="s">
        <v>116</v>
      </c>
      <c r="B19" s="197"/>
      <c r="C19" s="19" t="s">
        <v>173</v>
      </c>
      <c r="D19" s="20"/>
      <c r="E19" s="21"/>
      <c r="F19" s="97"/>
      <c r="G19" s="102"/>
      <c r="H19" s="17"/>
      <c r="I19" s="58"/>
      <c r="J19" s="91">
        <v>0</v>
      </c>
      <c r="K19" s="95">
        <f>E19*0.5</f>
        <v>0</v>
      </c>
      <c r="L19" s="93">
        <f t="shared" si="0"/>
        <v>0</v>
      </c>
      <c r="M19" s="94">
        <v>0</v>
      </c>
      <c r="N19" s="94">
        <f t="shared" si="2"/>
        <v>0</v>
      </c>
      <c r="O19" s="94">
        <f t="shared" si="1"/>
        <v>0</v>
      </c>
    </row>
    <row r="20" spans="1:15" ht="45" outlineLevel="1" x14ac:dyDescent="0.25">
      <c r="A20" s="86" t="s">
        <v>117</v>
      </c>
      <c r="B20" s="199" t="s">
        <v>174</v>
      </c>
      <c r="C20" s="87" t="s">
        <v>286</v>
      </c>
      <c r="D20" s="88" t="s">
        <v>8</v>
      </c>
      <c r="E20" s="89">
        <v>906.88</v>
      </c>
      <c r="F20" s="99"/>
      <c r="G20" s="104"/>
      <c r="H20" s="94"/>
      <c r="I20" s="90"/>
      <c r="J20" s="91"/>
      <c r="K20" s="92"/>
      <c r="L20" s="93"/>
      <c r="M20" s="94"/>
      <c r="N20" s="94"/>
      <c r="O20" s="94"/>
    </row>
    <row r="21" spans="1:15" ht="56.25" outlineLevel="1" x14ac:dyDescent="0.25">
      <c r="A21" s="86" t="s">
        <v>118</v>
      </c>
      <c r="B21" s="199" t="s">
        <v>369</v>
      </c>
      <c r="C21" s="87" t="s">
        <v>370</v>
      </c>
      <c r="D21" s="88" t="s">
        <v>8</v>
      </c>
      <c r="E21" s="89">
        <v>678.34</v>
      </c>
      <c r="F21" s="99"/>
      <c r="G21" s="104"/>
      <c r="H21" s="94"/>
      <c r="I21" s="90"/>
      <c r="J21" s="91"/>
      <c r="K21" s="92"/>
      <c r="L21" s="93"/>
      <c r="M21" s="94"/>
      <c r="N21" s="94"/>
      <c r="O21" s="94"/>
    </row>
    <row r="22" spans="1:15" ht="22.5" outlineLevel="1" x14ac:dyDescent="0.25">
      <c r="A22" s="86" t="s">
        <v>119</v>
      </c>
      <c r="B22" s="199" t="s">
        <v>371</v>
      </c>
      <c r="C22" s="87" t="s">
        <v>372</v>
      </c>
      <c r="D22" s="88" t="s">
        <v>9</v>
      </c>
      <c r="E22" s="89">
        <v>3301.26</v>
      </c>
      <c r="F22" s="99"/>
      <c r="G22" s="104"/>
      <c r="H22" s="94"/>
      <c r="I22" s="90"/>
      <c r="J22" s="91">
        <v>0</v>
      </c>
      <c r="K22" s="92"/>
      <c r="L22" s="93">
        <f t="shared" si="0"/>
        <v>0</v>
      </c>
      <c r="M22" s="94">
        <v>0</v>
      </c>
      <c r="N22" s="94">
        <f t="shared" ref="N22:N56" si="3">TRUNC(K22*G22,2)</f>
        <v>0</v>
      </c>
      <c r="O22" s="94">
        <f t="shared" si="1"/>
        <v>0</v>
      </c>
    </row>
    <row r="23" spans="1:15" ht="22.5" outlineLevel="1" x14ac:dyDescent="0.25">
      <c r="A23" s="86" t="s">
        <v>120</v>
      </c>
      <c r="B23" s="199" t="s">
        <v>177</v>
      </c>
      <c r="C23" s="87" t="s">
        <v>178</v>
      </c>
      <c r="D23" s="88" t="s">
        <v>68</v>
      </c>
      <c r="E23" s="89">
        <v>683.2</v>
      </c>
      <c r="F23" s="99"/>
      <c r="G23" s="104"/>
      <c r="H23" s="94"/>
      <c r="I23" s="90"/>
      <c r="J23" s="91">
        <v>0</v>
      </c>
      <c r="K23" s="92"/>
      <c r="L23" s="93">
        <f t="shared" si="0"/>
        <v>0</v>
      </c>
      <c r="M23" s="94">
        <v>0</v>
      </c>
      <c r="N23" s="94">
        <f t="shared" si="3"/>
        <v>0</v>
      </c>
      <c r="O23" s="94">
        <f t="shared" si="1"/>
        <v>0</v>
      </c>
    </row>
    <row r="24" spans="1:15" ht="22.5" outlineLevel="1" x14ac:dyDescent="0.25">
      <c r="A24" s="86" t="s">
        <v>121</v>
      </c>
      <c r="B24" s="199" t="s">
        <v>373</v>
      </c>
      <c r="C24" s="87" t="s">
        <v>374</v>
      </c>
      <c r="D24" s="88" t="s">
        <v>68</v>
      </c>
      <c r="E24" s="89">
        <v>332.9</v>
      </c>
      <c r="F24" s="99"/>
      <c r="G24" s="104"/>
      <c r="H24" s="94"/>
      <c r="I24" s="90"/>
      <c r="J24" s="91">
        <v>0</v>
      </c>
      <c r="K24" s="192"/>
      <c r="L24" s="93">
        <f t="shared" si="0"/>
        <v>0</v>
      </c>
      <c r="M24" s="94">
        <v>0</v>
      </c>
      <c r="N24" s="94">
        <f t="shared" si="3"/>
        <v>0</v>
      </c>
      <c r="O24" s="94">
        <f t="shared" si="1"/>
        <v>0</v>
      </c>
    </row>
    <row r="25" spans="1:15" ht="45" outlineLevel="1" x14ac:dyDescent="0.25">
      <c r="A25" s="86" t="s">
        <v>122</v>
      </c>
      <c r="B25" s="199" t="s">
        <v>95</v>
      </c>
      <c r="C25" s="87" t="s">
        <v>96</v>
      </c>
      <c r="D25" s="88" t="s">
        <v>10</v>
      </c>
      <c r="E25" s="89">
        <v>683.2</v>
      </c>
      <c r="F25" s="99"/>
      <c r="G25" s="104"/>
      <c r="H25" s="94"/>
      <c r="I25" s="90"/>
      <c r="J25" s="91"/>
      <c r="K25" s="92"/>
      <c r="L25" s="93"/>
      <c r="M25" s="94"/>
      <c r="N25" s="94"/>
      <c r="O25" s="94"/>
    </row>
    <row r="26" spans="1:15" ht="45" outlineLevel="1" x14ac:dyDescent="0.25">
      <c r="A26" s="86" t="s">
        <v>306</v>
      </c>
      <c r="B26" s="199" t="s">
        <v>375</v>
      </c>
      <c r="C26" s="87" t="s">
        <v>376</v>
      </c>
      <c r="D26" s="88" t="s">
        <v>10</v>
      </c>
      <c r="E26" s="89">
        <v>332.9</v>
      </c>
      <c r="F26" s="99"/>
      <c r="G26" s="104"/>
      <c r="H26" s="94"/>
      <c r="I26" s="90"/>
      <c r="J26" s="91">
        <v>0</v>
      </c>
      <c r="K26" s="92"/>
      <c r="L26" s="93">
        <f t="shared" si="0"/>
        <v>0</v>
      </c>
      <c r="M26" s="94">
        <v>0</v>
      </c>
      <c r="N26" s="94">
        <f t="shared" si="3"/>
        <v>0</v>
      </c>
      <c r="O26" s="94">
        <f t="shared" si="1"/>
        <v>0</v>
      </c>
    </row>
    <row r="27" spans="1:15" outlineLevel="1" x14ac:dyDescent="0.25">
      <c r="A27" s="57" t="s">
        <v>123</v>
      </c>
      <c r="B27" s="197"/>
      <c r="C27" s="19" t="s">
        <v>377</v>
      </c>
      <c r="D27" s="20"/>
      <c r="E27" s="21"/>
      <c r="F27" s="97"/>
      <c r="G27" s="102"/>
      <c r="H27" s="17"/>
      <c r="I27" s="58"/>
      <c r="J27" s="91">
        <v>0</v>
      </c>
      <c r="K27" s="92"/>
      <c r="L27" s="93">
        <f t="shared" si="0"/>
        <v>0</v>
      </c>
      <c r="M27" s="94">
        <v>0</v>
      </c>
      <c r="N27" s="94">
        <f t="shared" ref="N27" si="4">K27*G27</f>
        <v>0</v>
      </c>
      <c r="O27" s="94">
        <f t="shared" si="1"/>
        <v>0</v>
      </c>
    </row>
    <row r="28" spans="1:15" ht="22.5" outlineLevel="1" x14ac:dyDescent="0.25">
      <c r="A28" s="86" t="s">
        <v>124</v>
      </c>
      <c r="B28" s="199" t="s">
        <v>33</v>
      </c>
      <c r="C28" s="87" t="s">
        <v>97</v>
      </c>
      <c r="D28" s="88" t="s">
        <v>8</v>
      </c>
      <c r="E28" s="89">
        <v>9.8699999999999992</v>
      </c>
      <c r="F28" s="99"/>
      <c r="G28" s="104"/>
      <c r="H28" s="94"/>
      <c r="I28" s="90"/>
      <c r="J28" s="91">
        <v>0</v>
      </c>
      <c r="K28" s="92"/>
      <c r="L28" s="93">
        <f t="shared" si="0"/>
        <v>0</v>
      </c>
      <c r="M28" s="94">
        <v>0</v>
      </c>
      <c r="N28" s="94">
        <f t="shared" si="3"/>
        <v>0</v>
      </c>
      <c r="O28" s="94">
        <f t="shared" si="1"/>
        <v>0</v>
      </c>
    </row>
    <row r="29" spans="1:15" ht="22.5" outlineLevel="1" x14ac:dyDescent="0.25">
      <c r="A29" s="86" t="s">
        <v>125</v>
      </c>
      <c r="B29" s="199" t="s">
        <v>371</v>
      </c>
      <c r="C29" s="87" t="s">
        <v>372</v>
      </c>
      <c r="D29" s="88" t="s">
        <v>9</v>
      </c>
      <c r="E29" s="89">
        <v>288.93</v>
      </c>
      <c r="F29" s="99"/>
      <c r="G29" s="104"/>
      <c r="H29" s="94"/>
      <c r="I29" s="90"/>
      <c r="J29" s="91">
        <v>0</v>
      </c>
      <c r="K29" s="92"/>
      <c r="L29" s="93">
        <f t="shared" si="0"/>
        <v>0</v>
      </c>
      <c r="M29" s="94">
        <v>0</v>
      </c>
      <c r="N29" s="94">
        <f t="shared" si="3"/>
        <v>0</v>
      </c>
      <c r="O29" s="94">
        <f t="shared" si="1"/>
        <v>0</v>
      </c>
    </row>
    <row r="30" spans="1:15" ht="22.5" outlineLevel="1" x14ac:dyDescent="0.25">
      <c r="A30" s="86" t="s">
        <v>126</v>
      </c>
      <c r="B30" s="199" t="s">
        <v>179</v>
      </c>
      <c r="C30" s="87" t="s">
        <v>98</v>
      </c>
      <c r="D30" s="88" t="s">
        <v>8</v>
      </c>
      <c r="E30" s="89">
        <v>9.8699999999999992</v>
      </c>
      <c r="F30" s="99"/>
      <c r="G30" s="104"/>
      <c r="H30" s="94"/>
      <c r="I30" s="90"/>
      <c r="J30" s="91">
        <v>0</v>
      </c>
      <c r="K30" s="92"/>
      <c r="L30" s="93">
        <f t="shared" si="0"/>
        <v>0</v>
      </c>
      <c r="M30" s="94">
        <v>0</v>
      </c>
      <c r="N30" s="94">
        <f t="shared" si="3"/>
        <v>0</v>
      </c>
      <c r="O30" s="94">
        <f t="shared" si="1"/>
        <v>0</v>
      </c>
    </row>
    <row r="31" spans="1:15" ht="22.5" outlineLevel="1" x14ac:dyDescent="0.25">
      <c r="A31" s="86" t="s">
        <v>127</v>
      </c>
      <c r="B31" s="199" t="s">
        <v>378</v>
      </c>
      <c r="C31" s="87" t="s">
        <v>379</v>
      </c>
      <c r="D31" s="88" t="s">
        <v>6</v>
      </c>
      <c r="E31" s="89">
        <v>33.04</v>
      </c>
      <c r="F31" s="99"/>
      <c r="G31" s="104"/>
      <c r="H31" s="94"/>
      <c r="I31" s="90"/>
      <c r="J31" s="91">
        <v>0</v>
      </c>
      <c r="K31" s="92"/>
      <c r="L31" s="93">
        <f t="shared" si="0"/>
        <v>0</v>
      </c>
      <c r="M31" s="94">
        <v>0</v>
      </c>
      <c r="N31" s="94">
        <f t="shared" si="3"/>
        <v>0</v>
      </c>
      <c r="O31" s="94">
        <f t="shared" si="1"/>
        <v>0</v>
      </c>
    </row>
    <row r="32" spans="1:15" outlineLevel="1" x14ac:dyDescent="0.25">
      <c r="A32" s="86" t="s">
        <v>128</v>
      </c>
      <c r="B32" s="199" t="s">
        <v>380</v>
      </c>
      <c r="C32" s="87" t="s">
        <v>381</v>
      </c>
      <c r="D32" s="88" t="s">
        <v>8</v>
      </c>
      <c r="E32" s="89">
        <v>29.2</v>
      </c>
      <c r="F32" s="99"/>
      <c r="G32" s="104"/>
      <c r="H32" s="94"/>
      <c r="I32" s="90"/>
      <c r="J32" s="91"/>
      <c r="K32" s="92"/>
      <c r="L32" s="93"/>
      <c r="M32" s="94"/>
      <c r="N32" s="94"/>
      <c r="O32" s="94"/>
    </row>
    <row r="33" spans="1:15" outlineLevel="1" x14ac:dyDescent="0.25">
      <c r="A33" s="57" t="s">
        <v>129</v>
      </c>
      <c r="B33" s="197"/>
      <c r="C33" s="19" t="s">
        <v>180</v>
      </c>
      <c r="D33" s="20"/>
      <c r="E33" s="21"/>
      <c r="F33" s="97"/>
      <c r="G33" s="102"/>
      <c r="H33" s="17"/>
      <c r="I33" s="58"/>
      <c r="J33" s="91">
        <v>0</v>
      </c>
      <c r="K33" s="95" t="e">
        <f>#REF!</f>
        <v>#REF!</v>
      </c>
      <c r="L33" s="93" t="e">
        <f t="shared" si="0"/>
        <v>#REF!</v>
      </c>
      <c r="M33" s="94">
        <v>0</v>
      </c>
      <c r="N33" s="94" t="e">
        <f t="shared" si="3"/>
        <v>#REF!</v>
      </c>
      <c r="O33" s="94" t="e">
        <f t="shared" si="1"/>
        <v>#REF!</v>
      </c>
    </row>
    <row r="34" spans="1:15" ht="22.5" outlineLevel="1" x14ac:dyDescent="0.25">
      <c r="A34" s="86" t="s">
        <v>130</v>
      </c>
      <c r="B34" s="199" t="s">
        <v>33</v>
      </c>
      <c r="C34" s="87" t="s">
        <v>97</v>
      </c>
      <c r="D34" s="88" t="s">
        <v>8</v>
      </c>
      <c r="E34" s="89">
        <v>3.72</v>
      </c>
      <c r="F34" s="99"/>
      <c r="G34" s="104"/>
      <c r="H34" s="94"/>
      <c r="I34" s="90"/>
      <c r="J34" s="91">
        <v>0</v>
      </c>
      <c r="K34" s="95" t="e">
        <f>#REF!</f>
        <v>#REF!</v>
      </c>
      <c r="L34" s="93" t="e">
        <f t="shared" si="0"/>
        <v>#REF!</v>
      </c>
      <c r="M34" s="94">
        <v>0</v>
      </c>
      <c r="N34" s="94" t="e">
        <f t="shared" si="3"/>
        <v>#REF!</v>
      </c>
      <c r="O34" s="94" t="e">
        <f t="shared" si="1"/>
        <v>#REF!</v>
      </c>
    </row>
    <row r="35" spans="1:15" ht="22.5" outlineLevel="1" x14ac:dyDescent="0.25">
      <c r="A35" s="86" t="s">
        <v>131</v>
      </c>
      <c r="B35" s="199" t="s">
        <v>371</v>
      </c>
      <c r="C35" s="87" t="s">
        <v>372</v>
      </c>
      <c r="D35" s="88" t="s">
        <v>9</v>
      </c>
      <c r="E35" s="89">
        <v>108.9</v>
      </c>
      <c r="F35" s="99"/>
      <c r="G35" s="104"/>
      <c r="H35" s="94"/>
      <c r="I35" s="90"/>
      <c r="J35" s="91">
        <v>0</v>
      </c>
      <c r="K35" s="95" t="e">
        <f>#REF!</f>
        <v>#REF!</v>
      </c>
      <c r="L35" s="93" t="e">
        <f t="shared" si="0"/>
        <v>#REF!</v>
      </c>
      <c r="M35" s="94">
        <v>0</v>
      </c>
      <c r="N35" s="94" t="e">
        <f t="shared" si="3"/>
        <v>#REF!</v>
      </c>
      <c r="O35" s="94" t="e">
        <f t="shared" si="1"/>
        <v>#REF!</v>
      </c>
    </row>
    <row r="36" spans="1:15" ht="22.5" outlineLevel="1" x14ac:dyDescent="0.25">
      <c r="A36" s="86" t="s">
        <v>307</v>
      </c>
      <c r="B36" s="199" t="s">
        <v>179</v>
      </c>
      <c r="C36" s="87" t="s">
        <v>98</v>
      </c>
      <c r="D36" s="88" t="s">
        <v>8</v>
      </c>
      <c r="E36" s="89">
        <v>7.44</v>
      </c>
      <c r="F36" s="99"/>
      <c r="G36" s="104"/>
      <c r="H36" s="94"/>
      <c r="I36" s="90"/>
      <c r="J36" s="91">
        <v>0</v>
      </c>
      <c r="K36" s="95" t="e">
        <f>#REF!</f>
        <v>#REF!</v>
      </c>
      <c r="L36" s="93" t="e">
        <f t="shared" si="0"/>
        <v>#REF!</v>
      </c>
      <c r="M36" s="94">
        <v>0</v>
      </c>
      <c r="N36" s="94" t="e">
        <f t="shared" si="3"/>
        <v>#REF!</v>
      </c>
      <c r="O36" s="94" t="e">
        <f t="shared" si="1"/>
        <v>#REF!</v>
      </c>
    </row>
    <row r="37" spans="1:15" ht="33.75" outlineLevel="1" x14ac:dyDescent="0.25">
      <c r="A37" s="86" t="s">
        <v>308</v>
      </c>
      <c r="B37" s="199" t="s">
        <v>181</v>
      </c>
      <c r="C37" s="87" t="s">
        <v>99</v>
      </c>
      <c r="D37" s="88" t="s">
        <v>6</v>
      </c>
      <c r="E37" s="89">
        <v>153.36000000000001</v>
      </c>
      <c r="F37" s="99"/>
      <c r="G37" s="104"/>
      <c r="H37" s="94"/>
      <c r="I37" s="90"/>
      <c r="J37" s="91">
        <v>0</v>
      </c>
      <c r="K37" s="92"/>
      <c r="L37" s="93">
        <f t="shared" si="0"/>
        <v>0</v>
      </c>
      <c r="M37" s="94">
        <v>0</v>
      </c>
      <c r="N37" s="94">
        <f t="shared" si="3"/>
        <v>0</v>
      </c>
      <c r="O37" s="94">
        <f t="shared" si="1"/>
        <v>0</v>
      </c>
    </row>
    <row r="38" spans="1:15" ht="22.5" outlineLevel="1" x14ac:dyDescent="0.25">
      <c r="A38" s="86" t="s">
        <v>309</v>
      </c>
      <c r="B38" s="199" t="s">
        <v>100</v>
      </c>
      <c r="C38" s="87" t="s">
        <v>101</v>
      </c>
      <c r="D38" s="88" t="s">
        <v>8</v>
      </c>
      <c r="E38" s="89">
        <v>4.5999999999999996</v>
      </c>
      <c r="F38" s="99"/>
      <c r="G38" s="104"/>
      <c r="H38" s="94"/>
      <c r="I38" s="90"/>
      <c r="J38" s="91">
        <v>0</v>
      </c>
      <c r="K38" s="92"/>
      <c r="L38" s="93">
        <f t="shared" si="0"/>
        <v>0</v>
      </c>
      <c r="M38" s="94">
        <v>0</v>
      </c>
      <c r="N38" s="94">
        <f t="shared" si="3"/>
        <v>0</v>
      </c>
      <c r="O38" s="94">
        <f t="shared" si="1"/>
        <v>0</v>
      </c>
    </row>
    <row r="39" spans="1:15" outlineLevel="1" x14ac:dyDescent="0.25">
      <c r="A39" s="86" t="s">
        <v>310</v>
      </c>
      <c r="B39" s="199" t="s">
        <v>382</v>
      </c>
      <c r="C39" s="87" t="s">
        <v>383</v>
      </c>
      <c r="D39" s="88" t="s">
        <v>104</v>
      </c>
      <c r="E39" s="89">
        <v>44</v>
      </c>
      <c r="F39" s="99"/>
      <c r="G39" s="104"/>
      <c r="H39" s="94"/>
      <c r="I39" s="90"/>
      <c r="J39" s="91">
        <v>0</v>
      </c>
      <c r="K39" s="95" t="e">
        <f>#REF!</f>
        <v>#REF!</v>
      </c>
      <c r="L39" s="93" t="e">
        <f t="shared" si="0"/>
        <v>#REF!</v>
      </c>
      <c r="M39" s="94">
        <v>0</v>
      </c>
      <c r="N39" s="94" t="e">
        <f t="shared" si="3"/>
        <v>#REF!</v>
      </c>
      <c r="O39" s="94" t="e">
        <f t="shared" si="1"/>
        <v>#REF!</v>
      </c>
    </row>
    <row r="40" spans="1:15" ht="22.5" outlineLevel="1" x14ac:dyDescent="0.25">
      <c r="A40" s="57" t="s">
        <v>132</v>
      </c>
      <c r="B40" s="197"/>
      <c r="C40" s="19" t="s">
        <v>287</v>
      </c>
      <c r="D40" s="20"/>
      <c r="E40" s="21"/>
      <c r="F40" s="97"/>
      <c r="G40" s="102"/>
      <c r="H40" s="17"/>
      <c r="I40" s="58"/>
      <c r="J40" s="91">
        <v>0</v>
      </c>
      <c r="K40" s="95" t="e">
        <f>#REF!</f>
        <v>#REF!</v>
      </c>
      <c r="L40" s="93" t="e">
        <f t="shared" si="0"/>
        <v>#REF!</v>
      </c>
      <c r="M40" s="94">
        <v>0</v>
      </c>
      <c r="N40" s="94" t="e">
        <f t="shared" si="3"/>
        <v>#REF!</v>
      </c>
      <c r="O40" s="94" t="e">
        <f t="shared" si="1"/>
        <v>#REF!</v>
      </c>
    </row>
    <row r="41" spans="1:15" ht="22.5" outlineLevel="1" x14ac:dyDescent="0.25">
      <c r="A41" s="86" t="s">
        <v>133</v>
      </c>
      <c r="B41" s="199" t="s">
        <v>384</v>
      </c>
      <c r="C41" s="87" t="s">
        <v>385</v>
      </c>
      <c r="D41" s="88" t="s">
        <v>10</v>
      </c>
      <c r="E41" s="89">
        <v>135</v>
      </c>
      <c r="F41" s="99"/>
      <c r="G41" s="104"/>
      <c r="H41" s="94"/>
      <c r="I41" s="90"/>
      <c r="J41" s="91"/>
      <c r="K41" s="92"/>
      <c r="L41" s="93"/>
      <c r="M41" s="94"/>
      <c r="N41" s="94"/>
      <c r="O41" s="94"/>
    </row>
    <row r="42" spans="1:15" ht="22.5" outlineLevel="1" x14ac:dyDescent="0.25">
      <c r="A42" s="86" t="s">
        <v>134</v>
      </c>
      <c r="B42" s="199" t="s">
        <v>371</v>
      </c>
      <c r="C42" s="87" t="s">
        <v>372</v>
      </c>
      <c r="D42" s="88" t="s">
        <v>9</v>
      </c>
      <c r="E42" s="89">
        <v>1560.06</v>
      </c>
      <c r="F42" s="99"/>
      <c r="G42" s="104"/>
      <c r="H42" s="94"/>
      <c r="I42" s="90"/>
      <c r="J42" s="91">
        <v>0</v>
      </c>
      <c r="K42" s="95" t="e">
        <f>#REF!</f>
        <v>#REF!</v>
      </c>
      <c r="L42" s="93" t="e">
        <f t="shared" si="0"/>
        <v>#REF!</v>
      </c>
      <c r="M42" s="94">
        <v>0</v>
      </c>
      <c r="N42" s="94" t="e">
        <f t="shared" si="3"/>
        <v>#REF!</v>
      </c>
      <c r="O42" s="94" t="e">
        <f t="shared" si="1"/>
        <v>#REF!</v>
      </c>
    </row>
    <row r="43" spans="1:15" ht="22.5" outlineLevel="1" x14ac:dyDescent="0.25">
      <c r="A43" s="86" t="s">
        <v>135</v>
      </c>
      <c r="B43" s="199" t="s">
        <v>386</v>
      </c>
      <c r="C43" s="87" t="s">
        <v>387</v>
      </c>
      <c r="D43" s="88" t="s">
        <v>104</v>
      </c>
      <c r="E43" s="89">
        <v>4</v>
      </c>
      <c r="F43" s="99"/>
      <c r="G43" s="104"/>
      <c r="H43" s="94"/>
      <c r="I43" s="90"/>
      <c r="J43" s="91">
        <v>0</v>
      </c>
      <c r="K43" s="95" t="e">
        <f>#REF!</f>
        <v>#REF!</v>
      </c>
      <c r="L43" s="93" t="e">
        <f t="shared" si="0"/>
        <v>#REF!</v>
      </c>
      <c r="M43" s="94">
        <v>0</v>
      </c>
      <c r="N43" s="94" t="e">
        <f t="shared" si="3"/>
        <v>#REF!</v>
      </c>
      <c r="O43" s="94" t="e">
        <f t="shared" si="1"/>
        <v>#REF!</v>
      </c>
    </row>
    <row r="44" spans="1:15" outlineLevel="1" x14ac:dyDescent="0.25">
      <c r="A44" s="86" t="s">
        <v>136</v>
      </c>
      <c r="B44" s="199" t="s">
        <v>182</v>
      </c>
      <c r="C44" s="87" t="s">
        <v>183</v>
      </c>
      <c r="D44" s="88" t="s">
        <v>104</v>
      </c>
      <c r="E44" s="89">
        <v>4</v>
      </c>
      <c r="F44" s="99"/>
      <c r="G44" s="104"/>
      <c r="H44" s="94"/>
      <c r="I44" s="90"/>
      <c r="J44" s="91">
        <v>0</v>
      </c>
      <c r="K44" s="95" t="e">
        <f>#REF!</f>
        <v>#REF!</v>
      </c>
      <c r="L44" s="93" t="e">
        <f t="shared" si="0"/>
        <v>#REF!</v>
      </c>
      <c r="M44" s="94">
        <v>0</v>
      </c>
      <c r="N44" s="94" t="e">
        <f t="shared" si="3"/>
        <v>#REF!</v>
      </c>
      <c r="O44" s="94" t="e">
        <f t="shared" si="1"/>
        <v>#REF!</v>
      </c>
    </row>
    <row r="45" spans="1:15" outlineLevel="1" x14ac:dyDescent="0.25">
      <c r="A45" s="57" t="s">
        <v>37</v>
      </c>
      <c r="B45" s="197"/>
      <c r="C45" s="19" t="s">
        <v>288</v>
      </c>
      <c r="D45" s="20"/>
      <c r="E45" s="21"/>
      <c r="F45" s="97"/>
      <c r="G45" s="102"/>
      <c r="H45" s="17"/>
      <c r="I45" s="58"/>
      <c r="J45" s="91">
        <v>0</v>
      </c>
      <c r="K45" s="95" t="e">
        <f>#REF!</f>
        <v>#REF!</v>
      </c>
      <c r="L45" s="93" t="e">
        <f t="shared" si="0"/>
        <v>#REF!</v>
      </c>
      <c r="M45" s="94">
        <v>0</v>
      </c>
      <c r="N45" s="94" t="e">
        <f t="shared" si="3"/>
        <v>#REF!</v>
      </c>
      <c r="O45" s="94" t="e">
        <f t="shared" si="1"/>
        <v>#REF!</v>
      </c>
    </row>
    <row r="46" spans="1:15" outlineLevel="1" x14ac:dyDescent="0.25">
      <c r="A46" s="57" t="s">
        <v>137</v>
      </c>
      <c r="B46" s="197"/>
      <c r="C46" s="19" t="s">
        <v>289</v>
      </c>
      <c r="D46" s="20"/>
      <c r="E46" s="21"/>
      <c r="F46" s="97"/>
      <c r="G46" s="102"/>
      <c r="H46" s="17"/>
      <c r="I46" s="58"/>
      <c r="J46" s="91">
        <v>0</v>
      </c>
      <c r="K46" s="95" t="e">
        <f>#REF!</f>
        <v>#REF!</v>
      </c>
      <c r="L46" s="93" t="e">
        <f t="shared" si="0"/>
        <v>#REF!</v>
      </c>
      <c r="M46" s="94">
        <v>0</v>
      </c>
      <c r="N46" s="94" t="e">
        <f t="shared" si="3"/>
        <v>#REF!</v>
      </c>
      <c r="O46" s="94" t="e">
        <f t="shared" si="1"/>
        <v>#REF!</v>
      </c>
    </row>
    <row r="47" spans="1:15" ht="33.75" outlineLevel="1" x14ac:dyDescent="0.25">
      <c r="A47" s="86" t="s">
        <v>138</v>
      </c>
      <c r="B47" s="199" t="s">
        <v>388</v>
      </c>
      <c r="C47" s="87" t="s">
        <v>389</v>
      </c>
      <c r="D47" s="88" t="s">
        <v>10</v>
      </c>
      <c r="E47" s="89">
        <v>1372.93</v>
      </c>
      <c r="F47" s="99"/>
      <c r="G47" s="104"/>
      <c r="H47" s="94"/>
      <c r="I47" s="90"/>
      <c r="J47" s="91">
        <v>0</v>
      </c>
      <c r="K47" s="95" t="e">
        <f>#REF!</f>
        <v>#REF!</v>
      </c>
      <c r="L47" s="93" t="e">
        <f t="shared" si="0"/>
        <v>#REF!</v>
      </c>
      <c r="M47" s="94">
        <v>0</v>
      </c>
      <c r="N47" s="94" t="e">
        <f t="shared" si="3"/>
        <v>#REF!</v>
      </c>
      <c r="O47" s="94" t="e">
        <f t="shared" si="1"/>
        <v>#REF!</v>
      </c>
    </row>
    <row r="48" spans="1:15" ht="33.75" outlineLevel="1" x14ac:dyDescent="0.25">
      <c r="A48" s="86" t="s">
        <v>139</v>
      </c>
      <c r="B48" s="199" t="s">
        <v>390</v>
      </c>
      <c r="C48" s="87" t="s">
        <v>391</v>
      </c>
      <c r="D48" s="88" t="s">
        <v>10</v>
      </c>
      <c r="E48" s="89">
        <v>153.5</v>
      </c>
      <c r="F48" s="99"/>
      <c r="G48" s="104"/>
      <c r="H48" s="94"/>
      <c r="I48" s="90"/>
      <c r="J48" s="91">
        <v>0</v>
      </c>
      <c r="K48" s="95" t="e">
        <f>#REF!</f>
        <v>#REF!</v>
      </c>
      <c r="L48" s="93" t="e">
        <f t="shared" si="0"/>
        <v>#REF!</v>
      </c>
      <c r="M48" s="94">
        <v>0</v>
      </c>
      <c r="N48" s="94" t="e">
        <f t="shared" si="3"/>
        <v>#REF!</v>
      </c>
      <c r="O48" s="94" t="e">
        <f t="shared" si="1"/>
        <v>#REF!</v>
      </c>
    </row>
    <row r="49" spans="1:15" ht="22.5" outlineLevel="1" x14ac:dyDescent="0.25">
      <c r="A49" s="57" t="s">
        <v>38</v>
      </c>
      <c r="B49" s="197"/>
      <c r="C49" s="19" t="s">
        <v>187</v>
      </c>
      <c r="D49" s="20"/>
      <c r="E49" s="21"/>
      <c r="F49" s="97"/>
      <c r="G49" s="102"/>
      <c r="H49" s="17"/>
      <c r="I49" s="58"/>
      <c r="J49" s="91">
        <v>0</v>
      </c>
      <c r="K49" s="95" t="e">
        <f>#REF!</f>
        <v>#REF!</v>
      </c>
      <c r="L49" s="93" t="e">
        <f t="shared" si="0"/>
        <v>#REF!</v>
      </c>
      <c r="M49" s="94">
        <v>0</v>
      </c>
      <c r="N49" s="94" t="e">
        <f t="shared" si="3"/>
        <v>#REF!</v>
      </c>
      <c r="O49" s="94" t="e">
        <f t="shared" si="1"/>
        <v>#REF!</v>
      </c>
    </row>
    <row r="50" spans="1:15" ht="22.5" outlineLevel="1" x14ac:dyDescent="0.25">
      <c r="A50" s="57" t="s">
        <v>213</v>
      </c>
      <c r="B50" s="197"/>
      <c r="C50" s="19" t="s">
        <v>56</v>
      </c>
      <c r="D50" s="20"/>
      <c r="E50" s="21"/>
      <c r="F50" s="97"/>
      <c r="G50" s="102"/>
      <c r="H50" s="17"/>
      <c r="I50" s="58"/>
      <c r="J50" s="91">
        <v>0</v>
      </c>
      <c r="K50" s="95" t="e">
        <f>#REF!</f>
        <v>#REF!</v>
      </c>
      <c r="L50" s="93" t="e">
        <f t="shared" si="0"/>
        <v>#REF!</v>
      </c>
      <c r="M50" s="94">
        <v>0</v>
      </c>
      <c r="N50" s="94" t="e">
        <f t="shared" si="3"/>
        <v>#REF!</v>
      </c>
      <c r="O50" s="94" t="e">
        <f t="shared" si="1"/>
        <v>#REF!</v>
      </c>
    </row>
    <row r="51" spans="1:15" ht="56.25" outlineLevel="1" x14ac:dyDescent="0.25">
      <c r="A51" s="86" t="s">
        <v>214</v>
      </c>
      <c r="B51" s="199" t="s">
        <v>392</v>
      </c>
      <c r="C51" s="87" t="s">
        <v>393</v>
      </c>
      <c r="D51" s="88" t="s">
        <v>8</v>
      </c>
      <c r="E51" s="89">
        <v>3519.52</v>
      </c>
      <c r="F51" s="99"/>
      <c r="G51" s="104"/>
      <c r="H51" s="94"/>
      <c r="I51" s="90"/>
      <c r="J51" s="91">
        <v>0</v>
      </c>
      <c r="K51" s="95" t="e">
        <f>#REF!</f>
        <v>#REF!</v>
      </c>
      <c r="L51" s="93" t="e">
        <f t="shared" si="0"/>
        <v>#REF!</v>
      </c>
      <c r="M51" s="94">
        <v>0</v>
      </c>
      <c r="N51" s="94" t="e">
        <f t="shared" si="3"/>
        <v>#REF!</v>
      </c>
      <c r="O51" s="94" t="e">
        <f t="shared" si="1"/>
        <v>#REF!</v>
      </c>
    </row>
    <row r="52" spans="1:15" ht="11.25" customHeight="1" outlineLevel="1" x14ac:dyDescent="0.25">
      <c r="A52" s="86" t="s">
        <v>215</v>
      </c>
      <c r="B52" s="199" t="s">
        <v>371</v>
      </c>
      <c r="C52" s="87" t="s">
        <v>372</v>
      </c>
      <c r="D52" s="88" t="s">
        <v>9</v>
      </c>
      <c r="E52" s="89">
        <v>50839.47</v>
      </c>
      <c r="F52" s="99"/>
      <c r="G52" s="104"/>
      <c r="H52" s="94"/>
      <c r="I52" s="90"/>
      <c r="J52" s="91">
        <v>0</v>
      </c>
      <c r="K52" s="95" t="e">
        <f>#REF!</f>
        <v>#REF!</v>
      </c>
      <c r="L52" s="93" t="e">
        <f t="shared" si="0"/>
        <v>#REF!</v>
      </c>
      <c r="M52" s="94">
        <v>0</v>
      </c>
      <c r="N52" s="94" t="e">
        <f t="shared" si="3"/>
        <v>#REF!</v>
      </c>
      <c r="O52" s="94" t="e">
        <f t="shared" si="1"/>
        <v>#REF!</v>
      </c>
    </row>
    <row r="53" spans="1:15" ht="22.5" outlineLevel="1" x14ac:dyDescent="0.25">
      <c r="A53" s="86" t="s">
        <v>216</v>
      </c>
      <c r="B53" s="199" t="s">
        <v>105</v>
      </c>
      <c r="C53" s="87" t="s">
        <v>106</v>
      </c>
      <c r="D53" s="88" t="s">
        <v>6</v>
      </c>
      <c r="E53" s="89">
        <v>8798.7999999999993</v>
      </c>
      <c r="F53" s="99"/>
      <c r="G53" s="104"/>
      <c r="H53" s="94"/>
      <c r="I53" s="90"/>
      <c r="J53" s="91">
        <v>0</v>
      </c>
      <c r="K53" s="95" t="e">
        <f>#REF!</f>
        <v>#REF!</v>
      </c>
      <c r="L53" s="93" t="e">
        <f t="shared" si="0"/>
        <v>#REF!</v>
      </c>
      <c r="M53" s="94">
        <v>0</v>
      </c>
      <c r="N53" s="94" t="e">
        <f t="shared" si="3"/>
        <v>#REF!</v>
      </c>
      <c r="O53" s="94" t="e">
        <f t="shared" si="1"/>
        <v>#REF!</v>
      </c>
    </row>
    <row r="54" spans="1:15" outlineLevel="1" x14ac:dyDescent="0.25">
      <c r="A54" s="57" t="s">
        <v>217</v>
      </c>
      <c r="B54" s="197"/>
      <c r="C54" s="19" t="s">
        <v>188</v>
      </c>
      <c r="D54" s="20"/>
      <c r="E54" s="21"/>
      <c r="F54" s="97"/>
      <c r="G54" s="102"/>
      <c r="H54" s="17"/>
      <c r="I54" s="58"/>
      <c r="J54" s="91"/>
      <c r="K54" s="92"/>
      <c r="L54" s="93"/>
      <c r="M54" s="94"/>
      <c r="N54" s="94"/>
      <c r="O54" s="94"/>
    </row>
    <row r="55" spans="1:15" ht="33.75" outlineLevel="1" x14ac:dyDescent="0.25">
      <c r="A55" s="86" t="s">
        <v>218</v>
      </c>
      <c r="B55" s="199" t="s">
        <v>3</v>
      </c>
      <c r="C55" s="87" t="s">
        <v>57</v>
      </c>
      <c r="D55" s="88" t="s">
        <v>8</v>
      </c>
      <c r="E55" s="89">
        <v>3079.58</v>
      </c>
      <c r="F55" s="99"/>
      <c r="G55" s="104"/>
      <c r="H55" s="94"/>
      <c r="I55" s="90"/>
      <c r="J55" s="91">
        <v>0</v>
      </c>
      <c r="K55" s="92"/>
      <c r="L55" s="93">
        <f t="shared" si="0"/>
        <v>0</v>
      </c>
      <c r="M55" s="94">
        <v>0</v>
      </c>
      <c r="N55" s="94">
        <f t="shared" si="3"/>
        <v>0</v>
      </c>
      <c r="O55" s="94">
        <f t="shared" si="1"/>
        <v>0</v>
      </c>
    </row>
    <row r="56" spans="1:15" ht="11.25" customHeight="1" outlineLevel="1" x14ac:dyDescent="0.25">
      <c r="A56" s="86" t="s">
        <v>219</v>
      </c>
      <c r="B56" s="199" t="s">
        <v>371</v>
      </c>
      <c r="C56" s="87" t="s">
        <v>372</v>
      </c>
      <c r="D56" s="88" t="s">
        <v>9</v>
      </c>
      <c r="E56" s="89">
        <v>90151.62</v>
      </c>
      <c r="F56" s="99"/>
      <c r="G56" s="104"/>
      <c r="H56" s="94"/>
      <c r="I56" s="90"/>
      <c r="J56" s="91">
        <v>0</v>
      </c>
      <c r="K56" s="92"/>
      <c r="L56" s="93">
        <f t="shared" si="0"/>
        <v>0</v>
      </c>
      <c r="M56" s="94">
        <v>0</v>
      </c>
      <c r="N56" s="94">
        <f t="shared" si="3"/>
        <v>0</v>
      </c>
      <c r="O56" s="94">
        <f t="shared" si="1"/>
        <v>0</v>
      </c>
    </row>
    <row r="57" spans="1:15" outlineLevel="1" x14ac:dyDescent="0.25">
      <c r="A57" s="57" t="s">
        <v>220</v>
      </c>
      <c r="B57" s="197"/>
      <c r="C57" s="19" t="s">
        <v>189</v>
      </c>
      <c r="D57" s="20"/>
      <c r="E57" s="21"/>
      <c r="F57" s="97"/>
      <c r="G57" s="102"/>
      <c r="H57" s="17"/>
      <c r="I57" s="58"/>
      <c r="J57" s="96"/>
      <c r="K57" s="92"/>
      <c r="L57" s="93"/>
      <c r="M57" s="94"/>
      <c r="N57" s="94"/>
      <c r="O57" s="94"/>
    </row>
    <row r="58" spans="1:15" outlineLevel="1" x14ac:dyDescent="0.25">
      <c r="A58" s="86" t="s">
        <v>221</v>
      </c>
      <c r="B58" s="199" t="s">
        <v>74</v>
      </c>
      <c r="C58" s="87" t="s">
        <v>108</v>
      </c>
      <c r="D58" s="88" t="s">
        <v>72</v>
      </c>
      <c r="E58" s="89">
        <v>10009.040000000001</v>
      </c>
      <c r="F58" s="99"/>
      <c r="G58" s="104"/>
      <c r="H58" s="94"/>
      <c r="I58" s="90"/>
      <c r="J58" s="96"/>
      <c r="K58" s="92"/>
      <c r="L58" s="93"/>
      <c r="M58" s="94"/>
      <c r="N58" s="94"/>
      <c r="O58" s="94"/>
    </row>
    <row r="59" spans="1:15" outlineLevel="1" x14ac:dyDescent="0.25">
      <c r="A59" s="86" t="s">
        <v>222</v>
      </c>
      <c r="B59" s="199" t="s">
        <v>175</v>
      </c>
      <c r="C59" s="87" t="s">
        <v>176</v>
      </c>
      <c r="D59" s="88" t="s">
        <v>6</v>
      </c>
      <c r="E59" s="89">
        <v>8340.8700000000008</v>
      </c>
      <c r="F59" s="99"/>
      <c r="G59" s="104"/>
      <c r="H59" s="94"/>
      <c r="I59" s="90"/>
      <c r="J59" s="96"/>
      <c r="K59" s="92"/>
      <c r="L59" s="93"/>
      <c r="M59" s="94"/>
      <c r="N59" s="94"/>
      <c r="O59" s="94"/>
    </row>
    <row r="60" spans="1:15" outlineLevel="1" x14ac:dyDescent="0.25">
      <c r="A60" s="86" t="s">
        <v>223</v>
      </c>
      <c r="B60" s="199" t="s">
        <v>70</v>
      </c>
      <c r="C60" s="87" t="s">
        <v>71</v>
      </c>
      <c r="D60" s="88" t="s">
        <v>72</v>
      </c>
      <c r="E60" s="89">
        <v>3753.39</v>
      </c>
      <c r="F60" s="99"/>
      <c r="G60" s="104"/>
      <c r="H60" s="94"/>
      <c r="I60" s="90"/>
      <c r="J60" s="96"/>
      <c r="K60" s="92"/>
      <c r="L60" s="93"/>
      <c r="M60" s="94"/>
      <c r="N60" s="94"/>
      <c r="O60" s="94"/>
    </row>
    <row r="61" spans="1:15" outlineLevel="1" x14ac:dyDescent="0.25">
      <c r="A61" s="86" t="s">
        <v>311</v>
      </c>
      <c r="B61" s="199" t="s">
        <v>190</v>
      </c>
      <c r="C61" s="87" t="s">
        <v>73</v>
      </c>
      <c r="D61" s="88" t="s">
        <v>6</v>
      </c>
      <c r="E61" s="89">
        <v>8340.8700000000008</v>
      </c>
      <c r="F61" s="99"/>
      <c r="G61" s="104"/>
      <c r="H61" s="94"/>
      <c r="I61" s="90"/>
      <c r="J61" s="96"/>
      <c r="K61" s="92"/>
      <c r="L61" s="93"/>
      <c r="M61" s="94"/>
      <c r="N61" s="94"/>
      <c r="O61" s="94"/>
    </row>
    <row r="62" spans="1:15" ht="33.75" outlineLevel="1" x14ac:dyDescent="0.25">
      <c r="A62" s="86" t="s">
        <v>312</v>
      </c>
      <c r="B62" s="199" t="s">
        <v>107</v>
      </c>
      <c r="C62" s="87" t="s">
        <v>75</v>
      </c>
      <c r="D62" s="88" t="s">
        <v>76</v>
      </c>
      <c r="E62" s="89">
        <v>60.31</v>
      </c>
      <c r="F62" s="99"/>
      <c r="G62" s="104"/>
      <c r="H62" s="94"/>
      <c r="I62" s="90"/>
      <c r="J62" s="96"/>
      <c r="K62" s="92"/>
      <c r="L62" s="93"/>
      <c r="M62" s="94"/>
      <c r="N62" s="94"/>
      <c r="O62" s="94"/>
    </row>
    <row r="63" spans="1:15" ht="33.75" outlineLevel="1" x14ac:dyDescent="0.25">
      <c r="A63" s="86" t="s">
        <v>313</v>
      </c>
      <c r="B63" s="199" t="s">
        <v>77</v>
      </c>
      <c r="C63" s="87" t="s">
        <v>78</v>
      </c>
      <c r="D63" s="88" t="s">
        <v>32</v>
      </c>
      <c r="E63" s="89">
        <v>1809.16</v>
      </c>
      <c r="F63" s="99"/>
      <c r="G63" s="104"/>
      <c r="H63" s="94"/>
      <c r="I63" s="90"/>
      <c r="J63" s="96"/>
      <c r="K63" s="92"/>
      <c r="L63" s="93"/>
      <c r="M63" s="94"/>
      <c r="N63" s="94"/>
      <c r="O63" s="94"/>
    </row>
    <row r="64" spans="1:15" ht="33.75" outlineLevel="1" x14ac:dyDescent="0.25">
      <c r="A64" s="86" t="s">
        <v>314</v>
      </c>
      <c r="B64" s="199" t="s">
        <v>79</v>
      </c>
      <c r="C64" s="87" t="s">
        <v>80</v>
      </c>
      <c r="D64" s="88" t="s">
        <v>32</v>
      </c>
      <c r="E64" s="89">
        <v>14955.69</v>
      </c>
      <c r="F64" s="99"/>
      <c r="G64" s="104"/>
      <c r="H64" s="94"/>
      <c r="I64" s="90"/>
      <c r="J64" s="96"/>
      <c r="K64" s="92"/>
      <c r="L64" s="93"/>
      <c r="M64" s="94"/>
      <c r="N64" s="94"/>
      <c r="O64" s="94"/>
    </row>
    <row r="65" spans="1:15" ht="33.75" outlineLevel="1" x14ac:dyDescent="0.25">
      <c r="A65" s="86" t="s">
        <v>315</v>
      </c>
      <c r="B65" s="199" t="s">
        <v>191</v>
      </c>
      <c r="C65" s="87" t="s">
        <v>192</v>
      </c>
      <c r="D65" s="88" t="s">
        <v>8</v>
      </c>
      <c r="E65" s="89">
        <v>417.04</v>
      </c>
      <c r="F65" s="99"/>
      <c r="G65" s="104"/>
      <c r="H65" s="94"/>
      <c r="I65" s="90"/>
      <c r="J65" s="96"/>
      <c r="K65" s="92"/>
      <c r="L65" s="93"/>
      <c r="M65" s="94"/>
      <c r="N65" s="94"/>
      <c r="O65" s="94"/>
    </row>
    <row r="66" spans="1:15" ht="22.5" outlineLevel="1" x14ac:dyDescent="0.25">
      <c r="A66" s="86" t="s">
        <v>316</v>
      </c>
      <c r="B66" s="199" t="s">
        <v>371</v>
      </c>
      <c r="C66" s="87" t="s">
        <v>372</v>
      </c>
      <c r="D66" s="88" t="s">
        <v>9</v>
      </c>
      <c r="E66" s="89">
        <v>9925.64</v>
      </c>
      <c r="F66" s="99"/>
      <c r="G66" s="104"/>
      <c r="H66" s="94"/>
      <c r="I66" s="90"/>
      <c r="J66" s="96"/>
      <c r="K66" s="92"/>
      <c r="L66" s="93"/>
      <c r="M66" s="94"/>
      <c r="N66" s="94"/>
      <c r="O66" s="94"/>
    </row>
    <row r="67" spans="1:15" outlineLevel="1" x14ac:dyDescent="0.25">
      <c r="A67" s="57" t="s">
        <v>224</v>
      </c>
      <c r="B67" s="197"/>
      <c r="C67" s="19" t="s">
        <v>394</v>
      </c>
      <c r="D67" s="20"/>
      <c r="E67" s="21"/>
      <c r="F67" s="97"/>
      <c r="G67" s="102"/>
      <c r="H67" s="17"/>
      <c r="I67" s="58"/>
      <c r="J67" s="96"/>
      <c r="K67" s="92"/>
      <c r="L67" s="93"/>
      <c r="M67" s="94"/>
      <c r="N67" s="94"/>
      <c r="O67" s="94"/>
    </row>
    <row r="68" spans="1:15" outlineLevel="1" x14ac:dyDescent="0.25">
      <c r="A68" s="86" t="s">
        <v>225</v>
      </c>
      <c r="B68" s="199" t="s">
        <v>70</v>
      </c>
      <c r="C68" s="87" t="s">
        <v>71</v>
      </c>
      <c r="D68" s="88" t="s">
        <v>72</v>
      </c>
      <c r="E68" s="89">
        <v>63.36</v>
      </c>
      <c r="F68" s="99"/>
      <c r="G68" s="104"/>
      <c r="H68" s="94"/>
      <c r="I68" s="90"/>
      <c r="J68" s="96"/>
      <c r="K68" s="92"/>
      <c r="L68" s="93"/>
      <c r="M68" s="94"/>
      <c r="N68" s="94"/>
      <c r="O68" s="94"/>
    </row>
    <row r="69" spans="1:15" outlineLevel="1" x14ac:dyDescent="0.25">
      <c r="A69" s="86" t="s">
        <v>226</v>
      </c>
      <c r="B69" s="199" t="s">
        <v>190</v>
      </c>
      <c r="C69" s="87" t="s">
        <v>73</v>
      </c>
      <c r="D69" s="88" t="s">
        <v>6</v>
      </c>
      <c r="E69" s="89">
        <v>140.80000000000001</v>
      </c>
      <c r="F69" s="99"/>
      <c r="G69" s="104"/>
      <c r="H69" s="94"/>
      <c r="I69" s="90"/>
      <c r="J69" s="96"/>
      <c r="K69" s="92"/>
      <c r="L69" s="93"/>
      <c r="M69" s="94"/>
      <c r="N69" s="94"/>
      <c r="O69" s="94"/>
    </row>
    <row r="70" spans="1:15" ht="33.950000000000003" customHeight="1" x14ac:dyDescent="0.25">
      <c r="A70" s="86" t="s">
        <v>227</v>
      </c>
      <c r="B70" s="199" t="s">
        <v>107</v>
      </c>
      <c r="C70" s="87" t="s">
        <v>75</v>
      </c>
      <c r="D70" s="88" t="s">
        <v>76</v>
      </c>
      <c r="E70" s="89">
        <v>1.99</v>
      </c>
      <c r="F70" s="99"/>
      <c r="G70" s="104"/>
      <c r="H70" s="94"/>
      <c r="I70" s="90"/>
      <c r="J70" s="91"/>
      <c r="K70" s="92"/>
      <c r="L70" s="93"/>
      <c r="M70" s="94"/>
      <c r="N70" s="94"/>
      <c r="O70" s="94"/>
    </row>
    <row r="71" spans="1:15" ht="33.75" outlineLevel="1" x14ac:dyDescent="0.25">
      <c r="A71" s="86" t="s">
        <v>228</v>
      </c>
      <c r="B71" s="199" t="s">
        <v>77</v>
      </c>
      <c r="C71" s="87" t="s">
        <v>78</v>
      </c>
      <c r="D71" s="88" t="s">
        <v>32</v>
      </c>
      <c r="E71" s="89">
        <v>59.55</v>
      </c>
      <c r="F71" s="99"/>
      <c r="G71" s="104"/>
      <c r="H71" s="94"/>
      <c r="I71" s="90"/>
      <c r="J71" s="91"/>
      <c r="K71" s="92"/>
      <c r="L71" s="93"/>
      <c r="M71" s="94"/>
      <c r="N71" s="94"/>
      <c r="O71" s="94"/>
    </row>
    <row r="72" spans="1:15" ht="33.75" outlineLevel="1" x14ac:dyDescent="0.25">
      <c r="A72" s="86" t="s">
        <v>229</v>
      </c>
      <c r="B72" s="199" t="s">
        <v>79</v>
      </c>
      <c r="C72" s="87" t="s">
        <v>80</v>
      </c>
      <c r="D72" s="88" t="s">
        <v>32</v>
      </c>
      <c r="E72" s="89">
        <v>492.3</v>
      </c>
      <c r="F72" s="99"/>
      <c r="G72" s="104"/>
      <c r="H72" s="94"/>
      <c r="I72" s="90"/>
      <c r="J72" s="91">
        <v>0</v>
      </c>
      <c r="K72" s="92"/>
      <c r="L72" s="93">
        <f t="shared" si="0"/>
        <v>0</v>
      </c>
      <c r="M72" s="94">
        <v>0</v>
      </c>
      <c r="N72" s="94" t="e">
        <f>TRUNC(K72*#REF!,2)</f>
        <v>#REF!</v>
      </c>
      <c r="O72" s="94" t="e">
        <f t="shared" si="1"/>
        <v>#REF!</v>
      </c>
    </row>
    <row r="73" spans="1:15" ht="33.75" outlineLevel="1" x14ac:dyDescent="0.25">
      <c r="A73" s="86" t="s">
        <v>230</v>
      </c>
      <c r="B73" s="199" t="s">
        <v>191</v>
      </c>
      <c r="C73" s="87" t="s">
        <v>192</v>
      </c>
      <c r="D73" s="88" t="s">
        <v>8</v>
      </c>
      <c r="E73" s="89">
        <v>13.73</v>
      </c>
      <c r="F73" s="99"/>
      <c r="G73" s="104"/>
      <c r="H73" s="94"/>
      <c r="I73" s="90"/>
      <c r="J73" s="186"/>
      <c r="K73" s="187"/>
      <c r="L73" s="188"/>
      <c r="M73" s="171"/>
      <c r="N73" s="171"/>
      <c r="O73" s="171"/>
    </row>
    <row r="74" spans="1:15" ht="22.5" outlineLevel="1" x14ac:dyDescent="0.25">
      <c r="A74" s="86" t="s">
        <v>231</v>
      </c>
      <c r="B74" s="199" t="s">
        <v>371</v>
      </c>
      <c r="C74" s="87" t="s">
        <v>372</v>
      </c>
      <c r="D74" s="88" t="s">
        <v>9</v>
      </c>
      <c r="E74" s="89">
        <v>326.73</v>
      </c>
      <c r="F74" s="99"/>
      <c r="G74" s="104"/>
      <c r="H74" s="94"/>
      <c r="I74" s="90"/>
      <c r="J74" s="186">
        <v>0</v>
      </c>
      <c r="K74" s="187"/>
      <c r="L74" s="188">
        <f t="shared" si="0"/>
        <v>0</v>
      </c>
      <c r="M74" s="171">
        <v>0</v>
      </c>
      <c r="N74" s="171" t="e">
        <f>TRUNC(K74*#REF!,2)</f>
        <v>#REF!</v>
      </c>
      <c r="O74" s="171" t="e">
        <f>N74+M74</f>
        <v>#REF!</v>
      </c>
    </row>
    <row r="75" spans="1:15" ht="33.75" outlineLevel="1" x14ac:dyDescent="0.25">
      <c r="A75" s="86" t="s">
        <v>232</v>
      </c>
      <c r="B75" s="199" t="s">
        <v>395</v>
      </c>
      <c r="C75" s="87" t="s">
        <v>396</v>
      </c>
      <c r="D75" s="88" t="s">
        <v>103</v>
      </c>
      <c r="E75" s="89">
        <v>16</v>
      </c>
      <c r="F75" s="99"/>
      <c r="G75" s="104"/>
      <c r="H75" s="94"/>
      <c r="I75" s="90"/>
      <c r="J75" s="106"/>
      <c r="K75" s="106"/>
      <c r="L75" s="106"/>
      <c r="M75" s="106" t="s">
        <v>30</v>
      </c>
      <c r="N75" s="94" t="e">
        <f>N9</f>
        <v>#REF!</v>
      </c>
      <c r="O75" s="106"/>
    </row>
    <row r="76" spans="1:15" outlineLevel="1" x14ac:dyDescent="0.25">
      <c r="A76" s="57" t="s">
        <v>39</v>
      </c>
      <c r="B76" s="197"/>
      <c r="C76" s="19" t="s">
        <v>204</v>
      </c>
      <c r="D76" s="20"/>
      <c r="E76" s="21"/>
      <c r="F76" s="97"/>
      <c r="G76" s="102"/>
      <c r="H76" s="17"/>
      <c r="I76" s="58"/>
    </row>
    <row r="77" spans="1:15" outlineLevel="1" x14ac:dyDescent="0.25">
      <c r="A77" s="57" t="s">
        <v>63</v>
      </c>
      <c r="B77" s="197"/>
      <c r="C77" s="19" t="s">
        <v>58</v>
      </c>
      <c r="D77" s="20"/>
      <c r="E77" s="21"/>
      <c r="F77" s="97"/>
      <c r="G77" s="102"/>
      <c r="H77" s="17"/>
      <c r="I77" s="58"/>
    </row>
    <row r="78" spans="1:15" ht="22.5" outlineLevel="1" x14ac:dyDescent="0.25">
      <c r="A78" s="86" t="s">
        <v>140</v>
      </c>
      <c r="B78" s="199" t="s">
        <v>33</v>
      </c>
      <c r="C78" s="87" t="s">
        <v>97</v>
      </c>
      <c r="D78" s="88" t="s">
        <v>8</v>
      </c>
      <c r="E78" s="89">
        <v>8.2799999999999994</v>
      </c>
      <c r="F78" s="99"/>
      <c r="G78" s="104"/>
      <c r="H78" s="94"/>
      <c r="I78" s="90"/>
    </row>
    <row r="79" spans="1:15" ht="22.5" outlineLevel="1" x14ac:dyDescent="0.25">
      <c r="A79" s="86" t="s">
        <v>141</v>
      </c>
      <c r="B79" s="199" t="s">
        <v>371</v>
      </c>
      <c r="C79" s="87" t="s">
        <v>372</v>
      </c>
      <c r="D79" s="88" t="s">
        <v>9</v>
      </c>
      <c r="E79" s="89">
        <v>242.39</v>
      </c>
      <c r="F79" s="99"/>
      <c r="G79" s="104"/>
      <c r="H79" s="94"/>
      <c r="I79" s="90"/>
      <c r="K79" s="28" t="s">
        <v>27</v>
      </c>
      <c r="M79" s="31"/>
      <c r="N79" s="30"/>
    </row>
    <row r="80" spans="1:15" ht="33.75" outlineLevel="1" x14ac:dyDescent="0.25">
      <c r="A80" s="86" t="s">
        <v>142</v>
      </c>
      <c r="B80" s="199" t="s">
        <v>208</v>
      </c>
      <c r="C80" s="87" t="s">
        <v>209</v>
      </c>
      <c r="D80" s="88" t="s">
        <v>6</v>
      </c>
      <c r="E80" s="89">
        <v>165.6</v>
      </c>
      <c r="F80" s="99"/>
      <c r="G80" s="104"/>
      <c r="H80" s="94"/>
      <c r="I80" s="90"/>
      <c r="J80" s="30"/>
      <c r="K80" s="30" t="s">
        <v>29</v>
      </c>
      <c r="L80" s="30"/>
      <c r="M80" s="31"/>
      <c r="N80" s="30"/>
    </row>
    <row r="81" spans="1:14" outlineLevel="1" x14ac:dyDescent="0.25">
      <c r="A81" s="57" t="s">
        <v>64</v>
      </c>
      <c r="B81" s="197"/>
      <c r="C81" s="19" t="s">
        <v>210</v>
      </c>
      <c r="D81" s="20"/>
      <c r="E81" s="21"/>
      <c r="F81" s="97"/>
      <c r="G81" s="102"/>
      <c r="H81" s="17"/>
      <c r="I81" s="58"/>
      <c r="J81" s="30"/>
      <c r="K81" s="30"/>
      <c r="M81" s="31"/>
      <c r="N81" s="30"/>
    </row>
    <row r="82" spans="1:14" ht="56.25" outlineLevel="1" x14ac:dyDescent="0.25">
      <c r="A82" s="86" t="s">
        <v>143</v>
      </c>
      <c r="B82" s="199" t="s">
        <v>392</v>
      </c>
      <c r="C82" s="87" t="s">
        <v>393</v>
      </c>
      <c r="D82" s="88" t="s">
        <v>8</v>
      </c>
      <c r="E82" s="89">
        <v>271.89999999999998</v>
      </c>
      <c r="F82" s="99"/>
      <c r="G82" s="104"/>
      <c r="H82" s="94"/>
      <c r="I82" s="90"/>
      <c r="J82" s="30"/>
      <c r="K82" s="30"/>
      <c r="M82" s="31"/>
      <c r="N82" s="30"/>
    </row>
    <row r="83" spans="1:14" ht="22.5" outlineLevel="1" x14ac:dyDescent="0.25">
      <c r="A83" s="86" t="s">
        <v>144</v>
      </c>
      <c r="B83" s="199" t="s">
        <v>371</v>
      </c>
      <c r="C83" s="87" t="s">
        <v>372</v>
      </c>
      <c r="D83" s="88" t="s">
        <v>9</v>
      </c>
      <c r="E83" s="89">
        <v>3927.66</v>
      </c>
      <c r="F83" s="99"/>
      <c r="G83" s="104"/>
      <c r="H83" s="94"/>
      <c r="I83" s="90"/>
      <c r="J83" s="30"/>
      <c r="K83" s="30"/>
      <c r="L83" s="30"/>
      <c r="M83" s="31"/>
      <c r="N83" s="30"/>
    </row>
    <row r="84" spans="1:14" ht="22.5" outlineLevel="1" x14ac:dyDescent="0.25">
      <c r="A84" s="86" t="s">
        <v>233</v>
      </c>
      <c r="B84" s="199" t="s">
        <v>33</v>
      </c>
      <c r="C84" s="87" t="s">
        <v>97</v>
      </c>
      <c r="D84" s="88" t="s">
        <v>8</v>
      </c>
      <c r="E84" s="89">
        <v>105.01</v>
      </c>
      <c r="F84" s="99"/>
      <c r="G84" s="104"/>
      <c r="H84" s="94"/>
      <c r="I84" s="90"/>
      <c r="J84" s="30"/>
      <c r="K84" s="30"/>
      <c r="L84" s="30"/>
      <c r="M84" s="31"/>
      <c r="N84" s="30"/>
    </row>
    <row r="85" spans="1:14" ht="22.5" outlineLevel="1" x14ac:dyDescent="0.25">
      <c r="A85" s="86" t="s">
        <v>234</v>
      </c>
      <c r="B85" s="199" t="s">
        <v>371</v>
      </c>
      <c r="C85" s="87" t="s">
        <v>372</v>
      </c>
      <c r="D85" s="88" t="s">
        <v>9</v>
      </c>
      <c r="E85" s="89">
        <v>3074.17</v>
      </c>
      <c r="F85" s="99"/>
      <c r="G85" s="104"/>
      <c r="H85" s="94"/>
      <c r="I85" s="90"/>
    </row>
    <row r="86" spans="1:14" ht="33.75" outlineLevel="1" x14ac:dyDescent="0.25">
      <c r="A86" s="86" t="s">
        <v>235</v>
      </c>
      <c r="B86" s="199" t="s">
        <v>290</v>
      </c>
      <c r="C86" s="87" t="s">
        <v>291</v>
      </c>
      <c r="D86" s="88" t="s">
        <v>6</v>
      </c>
      <c r="E86" s="89">
        <v>234</v>
      </c>
      <c r="F86" s="99"/>
      <c r="G86" s="104"/>
      <c r="H86" s="94"/>
      <c r="I86" s="90"/>
    </row>
    <row r="87" spans="1:14" ht="33.75" outlineLevel="1" x14ac:dyDescent="0.25">
      <c r="A87" s="86" t="s">
        <v>236</v>
      </c>
      <c r="B87" s="199" t="s">
        <v>208</v>
      </c>
      <c r="C87" s="87" t="s">
        <v>209</v>
      </c>
      <c r="D87" s="88" t="s">
        <v>6</v>
      </c>
      <c r="E87" s="89">
        <v>1866.27</v>
      </c>
      <c r="F87" s="99"/>
      <c r="G87" s="104"/>
      <c r="H87" s="94"/>
      <c r="I87" s="90"/>
    </row>
    <row r="88" spans="1:14" outlineLevel="1" x14ac:dyDescent="0.25">
      <c r="A88" s="57" t="s">
        <v>145</v>
      </c>
      <c r="B88" s="197"/>
      <c r="C88" s="19" t="s">
        <v>59</v>
      </c>
      <c r="D88" s="20"/>
      <c r="E88" s="21"/>
      <c r="F88" s="97"/>
      <c r="G88" s="102"/>
      <c r="H88" s="17"/>
      <c r="I88" s="58"/>
    </row>
    <row r="89" spans="1:14" ht="22.5" outlineLevel="1" x14ac:dyDescent="0.25">
      <c r="A89" s="86" t="s">
        <v>146</v>
      </c>
      <c r="B89" s="199" t="s">
        <v>211</v>
      </c>
      <c r="C89" s="87" t="s">
        <v>60</v>
      </c>
      <c r="D89" s="88" t="s">
        <v>6</v>
      </c>
      <c r="E89" s="89">
        <v>71</v>
      </c>
      <c r="F89" s="99"/>
      <c r="G89" s="104"/>
      <c r="H89" s="94"/>
      <c r="I89" s="90"/>
    </row>
    <row r="90" spans="1:14" ht="22.5" outlineLevel="1" x14ac:dyDescent="0.25">
      <c r="A90" s="86" t="s">
        <v>237</v>
      </c>
      <c r="B90" s="199" t="s">
        <v>211</v>
      </c>
      <c r="C90" s="87" t="s">
        <v>60</v>
      </c>
      <c r="D90" s="88" t="s">
        <v>6</v>
      </c>
      <c r="E90" s="89">
        <v>350.75</v>
      </c>
      <c r="F90" s="99"/>
      <c r="G90" s="104"/>
      <c r="H90" s="94"/>
      <c r="I90" s="90"/>
    </row>
    <row r="91" spans="1:14" outlineLevel="1" x14ac:dyDescent="0.25">
      <c r="A91" s="57" t="s">
        <v>40</v>
      </c>
      <c r="B91" s="197"/>
      <c r="C91" s="19" t="s">
        <v>65</v>
      </c>
      <c r="D91" s="20"/>
      <c r="E91" s="21"/>
      <c r="F91" s="97"/>
      <c r="G91" s="102"/>
      <c r="H91" s="17"/>
      <c r="I91" s="58"/>
    </row>
    <row r="92" spans="1:14" ht="22.5" outlineLevel="1" x14ac:dyDescent="0.25">
      <c r="A92" s="86" t="s">
        <v>147</v>
      </c>
      <c r="B92" s="199" t="s">
        <v>66</v>
      </c>
      <c r="C92" s="87" t="s">
        <v>67</v>
      </c>
      <c r="D92" s="88" t="s">
        <v>11</v>
      </c>
      <c r="E92" s="89">
        <v>7</v>
      </c>
      <c r="F92" s="99"/>
      <c r="G92" s="104"/>
      <c r="H92" s="94"/>
      <c r="I92" s="90"/>
    </row>
    <row r="93" spans="1:14" ht="22.5" outlineLevel="1" x14ac:dyDescent="0.25">
      <c r="A93" s="86" t="s">
        <v>238</v>
      </c>
      <c r="B93" s="199" t="s">
        <v>371</v>
      </c>
      <c r="C93" s="87" t="s">
        <v>372</v>
      </c>
      <c r="D93" s="88" t="s">
        <v>9</v>
      </c>
      <c r="E93" s="89">
        <v>25.41</v>
      </c>
      <c r="F93" s="99"/>
      <c r="G93" s="104"/>
      <c r="H93" s="94"/>
      <c r="I93" s="90"/>
    </row>
    <row r="94" spans="1:14" ht="22.5" outlineLevel="1" x14ac:dyDescent="0.25">
      <c r="A94" s="86" t="s">
        <v>239</v>
      </c>
      <c r="B94" s="199" t="s">
        <v>292</v>
      </c>
      <c r="C94" s="87" t="s">
        <v>293</v>
      </c>
      <c r="D94" s="88" t="s">
        <v>11</v>
      </c>
      <c r="E94" s="89">
        <v>1</v>
      </c>
      <c r="F94" s="99"/>
      <c r="G94" s="104"/>
      <c r="H94" s="94"/>
      <c r="I94" s="90"/>
    </row>
    <row r="95" spans="1:14" ht="22.5" outlineLevel="1" x14ac:dyDescent="0.25">
      <c r="A95" s="86" t="s">
        <v>240</v>
      </c>
      <c r="B95" s="199" t="s">
        <v>294</v>
      </c>
      <c r="C95" s="87" t="s">
        <v>295</v>
      </c>
      <c r="D95" s="88" t="s">
        <v>11</v>
      </c>
      <c r="E95" s="89">
        <v>1</v>
      </c>
      <c r="F95" s="99"/>
      <c r="G95" s="104"/>
      <c r="H95" s="94"/>
      <c r="I95" s="90"/>
    </row>
    <row r="96" spans="1:14" ht="22.5" outlineLevel="1" x14ac:dyDescent="0.25">
      <c r="A96" s="86" t="s">
        <v>241</v>
      </c>
      <c r="B96" s="199" t="s">
        <v>371</v>
      </c>
      <c r="C96" s="87" t="s">
        <v>372</v>
      </c>
      <c r="D96" s="88" t="s">
        <v>9</v>
      </c>
      <c r="E96" s="89">
        <v>3.63</v>
      </c>
      <c r="F96" s="99"/>
      <c r="G96" s="104"/>
      <c r="H96" s="94"/>
      <c r="I96" s="90"/>
    </row>
    <row r="97" spans="1:15" outlineLevel="1" x14ac:dyDescent="0.25">
      <c r="A97" s="57" t="s">
        <v>148</v>
      </c>
      <c r="B97" s="197"/>
      <c r="C97" s="19" t="s">
        <v>109</v>
      </c>
      <c r="D97" s="20"/>
      <c r="E97" s="21"/>
      <c r="F97" s="97"/>
      <c r="G97" s="102"/>
      <c r="H97" s="17"/>
      <c r="I97" s="58"/>
    </row>
    <row r="98" spans="1:15" outlineLevel="1" x14ac:dyDescent="0.25">
      <c r="A98" s="57" t="s">
        <v>242</v>
      </c>
      <c r="B98" s="197"/>
      <c r="C98" s="19" t="s">
        <v>193</v>
      </c>
      <c r="D98" s="20"/>
      <c r="E98" s="21"/>
      <c r="F98" s="97"/>
      <c r="G98" s="102"/>
      <c r="H98" s="17"/>
      <c r="I98" s="58"/>
    </row>
    <row r="99" spans="1:15" ht="22.5" outlineLevel="1" x14ac:dyDescent="0.25">
      <c r="A99" s="86" t="s">
        <v>243</v>
      </c>
      <c r="B99" s="199" t="s">
        <v>397</v>
      </c>
      <c r="C99" s="87" t="s">
        <v>398</v>
      </c>
      <c r="D99" s="88" t="s">
        <v>6</v>
      </c>
      <c r="E99" s="89">
        <v>54.15</v>
      </c>
      <c r="F99" s="99"/>
      <c r="G99" s="104"/>
      <c r="H99" s="94"/>
      <c r="I99" s="90"/>
    </row>
    <row r="100" spans="1:15" ht="22.5" outlineLevel="1" x14ac:dyDescent="0.25">
      <c r="A100" s="86" t="s">
        <v>244</v>
      </c>
      <c r="B100" s="199" t="s">
        <v>397</v>
      </c>
      <c r="C100" s="87" t="s">
        <v>398</v>
      </c>
      <c r="D100" s="88" t="s">
        <v>6</v>
      </c>
      <c r="E100" s="89">
        <v>42.39</v>
      </c>
      <c r="F100" s="99"/>
      <c r="G100" s="104"/>
      <c r="H100" s="94"/>
      <c r="I100" s="90"/>
    </row>
    <row r="101" spans="1:15" ht="22.5" outlineLevel="1" x14ac:dyDescent="0.25">
      <c r="A101" s="86" t="s">
        <v>245</v>
      </c>
      <c r="B101" s="199" t="s">
        <v>194</v>
      </c>
      <c r="C101" s="87" t="s">
        <v>399</v>
      </c>
      <c r="D101" s="88" t="s">
        <v>6</v>
      </c>
      <c r="E101" s="89">
        <v>61.92</v>
      </c>
      <c r="F101" s="99"/>
      <c r="G101" s="104"/>
      <c r="H101" s="94"/>
      <c r="I101" s="90"/>
      <c r="J101" s="106"/>
      <c r="K101" s="106"/>
      <c r="L101" s="106"/>
      <c r="M101" s="106" t="s">
        <v>30</v>
      </c>
      <c r="N101" s="94" t="e">
        <f>N35</f>
        <v>#REF!</v>
      </c>
      <c r="O101" s="106"/>
    </row>
    <row r="102" spans="1:15" ht="22.5" outlineLevel="1" x14ac:dyDescent="0.25">
      <c r="A102" s="86" t="s">
        <v>246</v>
      </c>
      <c r="B102" s="199" t="s">
        <v>194</v>
      </c>
      <c r="C102" s="87" t="s">
        <v>399</v>
      </c>
      <c r="D102" s="88" t="s">
        <v>6</v>
      </c>
      <c r="E102" s="89">
        <v>179.31</v>
      </c>
      <c r="F102" s="99"/>
      <c r="G102" s="104"/>
      <c r="H102" s="94"/>
      <c r="I102" s="90"/>
    </row>
    <row r="103" spans="1:15" ht="22.5" outlineLevel="1" x14ac:dyDescent="0.25">
      <c r="A103" s="86" t="s">
        <v>247</v>
      </c>
      <c r="B103" s="199" t="s">
        <v>195</v>
      </c>
      <c r="C103" s="87" t="s">
        <v>196</v>
      </c>
      <c r="D103" s="88" t="s">
        <v>104</v>
      </c>
      <c r="E103" s="89">
        <v>222</v>
      </c>
      <c r="F103" s="99"/>
      <c r="G103" s="104"/>
      <c r="H103" s="94"/>
      <c r="I103" s="90"/>
    </row>
    <row r="104" spans="1:15" ht="22.5" outlineLevel="1" x14ac:dyDescent="0.25">
      <c r="A104" s="86" t="s">
        <v>317</v>
      </c>
      <c r="B104" s="199" t="s">
        <v>195</v>
      </c>
      <c r="C104" s="87" t="s">
        <v>196</v>
      </c>
      <c r="D104" s="88" t="s">
        <v>104</v>
      </c>
      <c r="E104" s="89">
        <v>134</v>
      </c>
      <c r="F104" s="99"/>
      <c r="G104" s="104"/>
      <c r="H104" s="94"/>
      <c r="I104" s="90"/>
    </row>
    <row r="105" spans="1:15" outlineLevel="1" x14ac:dyDescent="0.25">
      <c r="A105" s="57" t="s">
        <v>248</v>
      </c>
      <c r="B105" s="197"/>
      <c r="C105" s="19" t="s">
        <v>197</v>
      </c>
      <c r="D105" s="20"/>
      <c r="E105" s="21"/>
      <c r="F105" s="97"/>
      <c r="G105" s="102"/>
      <c r="H105" s="17"/>
      <c r="I105" s="58"/>
      <c r="K105" s="28" t="s">
        <v>27</v>
      </c>
      <c r="M105" s="31"/>
      <c r="N105" s="30"/>
    </row>
    <row r="106" spans="1:15" ht="22.5" outlineLevel="1" x14ac:dyDescent="0.25">
      <c r="A106" s="86" t="s">
        <v>249</v>
      </c>
      <c r="B106" s="199" t="s">
        <v>198</v>
      </c>
      <c r="C106" s="87" t="s">
        <v>199</v>
      </c>
      <c r="D106" s="88" t="s">
        <v>6</v>
      </c>
      <c r="E106" s="89">
        <v>17</v>
      </c>
      <c r="F106" s="99"/>
      <c r="G106" s="104"/>
      <c r="H106" s="94"/>
      <c r="I106" s="90"/>
      <c r="J106" s="30"/>
      <c r="K106" s="30" t="s">
        <v>29</v>
      </c>
      <c r="L106" s="30"/>
      <c r="M106" s="31"/>
      <c r="N106" s="30"/>
    </row>
    <row r="107" spans="1:15" ht="33.75" outlineLevel="1" x14ac:dyDescent="0.25">
      <c r="A107" s="86" t="s">
        <v>250</v>
      </c>
      <c r="B107" s="199" t="s">
        <v>400</v>
      </c>
      <c r="C107" s="87" t="s">
        <v>401</v>
      </c>
      <c r="D107" s="88" t="s">
        <v>104</v>
      </c>
      <c r="E107" s="89">
        <v>59</v>
      </c>
      <c r="F107" s="99"/>
      <c r="G107" s="104"/>
      <c r="H107" s="94"/>
      <c r="I107" s="90"/>
      <c r="J107" s="30"/>
      <c r="K107" s="30"/>
      <c r="M107" s="31"/>
      <c r="N107" s="30"/>
    </row>
    <row r="108" spans="1:15" outlineLevel="1" x14ac:dyDescent="0.25">
      <c r="A108" s="57" t="s">
        <v>251</v>
      </c>
      <c r="B108" s="197"/>
      <c r="C108" s="19" t="s">
        <v>296</v>
      </c>
      <c r="D108" s="20"/>
      <c r="E108" s="21"/>
      <c r="F108" s="97"/>
      <c r="G108" s="102"/>
      <c r="H108" s="17"/>
      <c r="I108" s="58"/>
      <c r="J108" s="30"/>
      <c r="K108" s="30"/>
      <c r="M108" s="31"/>
      <c r="N108" s="30"/>
    </row>
    <row r="109" spans="1:15" outlineLevel="1" x14ac:dyDescent="0.25">
      <c r="A109" s="57" t="s">
        <v>252</v>
      </c>
      <c r="B109" s="197"/>
      <c r="C109" s="19" t="s">
        <v>297</v>
      </c>
      <c r="D109" s="20"/>
      <c r="E109" s="21"/>
      <c r="F109" s="97"/>
      <c r="G109" s="102"/>
      <c r="H109" s="17"/>
      <c r="I109" s="58"/>
      <c r="J109" s="30"/>
      <c r="K109" s="30"/>
      <c r="L109" s="30"/>
      <c r="M109" s="31"/>
      <c r="N109" s="30"/>
    </row>
    <row r="110" spans="1:15" outlineLevel="1" x14ac:dyDescent="0.25">
      <c r="A110" s="86" t="s">
        <v>253</v>
      </c>
      <c r="B110" s="199" t="s">
        <v>298</v>
      </c>
      <c r="C110" s="87" t="s">
        <v>299</v>
      </c>
      <c r="D110" s="88" t="s">
        <v>104</v>
      </c>
      <c r="E110" s="89">
        <v>4</v>
      </c>
      <c r="F110" s="99"/>
      <c r="G110" s="104"/>
      <c r="H110" s="94"/>
      <c r="I110" s="90"/>
      <c r="J110" s="30"/>
      <c r="K110" s="30"/>
      <c r="L110" s="30"/>
      <c r="M110" s="31"/>
      <c r="N110" s="30"/>
    </row>
    <row r="111" spans="1:15" outlineLevel="1" x14ac:dyDescent="0.25">
      <c r="A111" s="57" t="s">
        <v>318</v>
      </c>
      <c r="B111" s="197"/>
      <c r="C111" s="19" t="s">
        <v>402</v>
      </c>
      <c r="D111" s="20"/>
      <c r="E111" s="21"/>
      <c r="F111" s="97"/>
      <c r="G111" s="102"/>
      <c r="H111" s="17"/>
      <c r="I111" s="58"/>
    </row>
    <row r="112" spans="1:15" outlineLevel="1" x14ac:dyDescent="0.25">
      <c r="A112" s="86" t="s">
        <v>319</v>
      </c>
      <c r="B112" s="199" t="s">
        <v>200</v>
      </c>
      <c r="C112" s="87" t="s">
        <v>201</v>
      </c>
      <c r="D112" s="88" t="s">
        <v>104</v>
      </c>
      <c r="E112" s="89">
        <v>7</v>
      </c>
      <c r="F112" s="99"/>
      <c r="G112" s="104"/>
      <c r="H112" s="94"/>
      <c r="I112" s="90"/>
    </row>
    <row r="113" spans="1:15" outlineLevel="1" x14ac:dyDescent="0.25">
      <c r="A113" s="57" t="s">
        <v>254</v>
      </c>
      <c r="B113" s="197"/>
      <c r="C113" s="19" t="s">
        <v>202</v>
      </c>
      <c r="D113" s="20"/>
      <c r="E113" s="21"/>
      <c r="F113" s="97"/>
      <c r="G113" s="102"/>
      <c r="H113" s="17"/>
      <c r="I113" s="58"/>
    </row>
    <row r="114" spans="1:15" outlineLevel="1" x14ac:dyDescent="0.25">
      <c r="A114" s="86" t="s">
        <v>255</v>
      </c>
      <c r="B114" s="199" t="s">
        <v>203</v>
      </c>
      <c r="C114" s="87" t="s">
        <v>61</v>
      </c>
      <c r="D114" s="88" t="s">
        <v>6</v>
      </c>
      <c r="E114" s="89">
        <v>11148.48</v>
      </c>
      <c r="F114" s="99"/>
      <c r="G114" s="104"/>
      <c r="H114" s="94"/>
      <c r="I114" s="90"/>
    </row>
    <row r="115" spans="1:15" ht="30" customHeight="1" outlineLevel="1" x14ac:dyDescent="0.25">
      <c r="A115" s="123" t="s">
        <v>81</v>
      </c>
      <c r="B115" s="196"/>
      <c r="C115" s="124" t="s">
        <v>403</v>
      </c>
      <c r="D115" s="125"/>
      <c r="E115" s="126"/>
      <c r="F115" s="127"/>
      <c r="G115" s="128"/>
      <c r="H115" s="129"/>
      <c r="I115" s="130"/>
    </row>
    <row r="116" spans="1:15" outlineLevel="1" x14ac:dyDescent="0.25">
      <c r="A116" s="57" t="s">
        <v>82</v>
      </c>
      <c r="B116" s="197"/>
      <c r="C116" s="19" t="s">
        <v>0</v>
      </c>
      <c r="D116" s="20"/>
      <c r="E116" s="21"/>
      <c r="F116" s="97"/>
      <c r="G116" s="102"/>
      <c r="H116" s="17"/>
      <c r="I116" s="58"/>
    </row>
    <row r="117" spans="1:15" outlineLevel="1" x14ac:dyDescent="0.25">
      <c r="A117" s="86" t="s">
        <v>149</v>
      </c>
      <c r="B117" s="199" t="s">
        <v>171</v>
      </c>
      <c r="C117" s="87" t="s">
        <v>31</v>
      </c>
      <c r="D117" s="88" t="s">
        <v>6</v>
      </c>
      <c r="E117" s="89">
        <v>4.5</v>
      </c>
      <c r="F117" s="99"/>
      <c r="G117" s="104"/>
      <c r="H117" s="94"/>
      <c r="I117" s="90"/>
    </row>
    <row r="118" spans="1:15" ht="22.5" outlineLevel="1" x14ac:dyDescent="0.25">
      <c r="A118" s="86" t="s">
        <v>150</v>
      </c>
      <c r="B118" s="199" t="s">
        <v>172</v>
      </c>
      <c r="C118" s="87" t="s">
        <v>69</v>
      </c>
      <c r="D118" s="88" t="s">
        <v>6</v>
      </c>
      <c r="E118" s="89">
        <v>4568.3</v>
      </c>
      <c r="F118" s="99"/>
      <c r="G118" s="104"/>
      <c r="H118" s="94"/>
      <c r="I118" s="90"/>
    </row>
    <row r="119" spans="1:15" outlineLevel="1" x14ac:dyDescent="0.25">
      <c r="A119" s="57" t="s">
        <v>83</v>
      </c>
      <c r="B119" s="197"/>
      <c r="C119" s="19" t="s">
        <v>2</v>
      </c>
      <c r="D119" s="20"/>
      <c r="E119" s="21"/>
      <c r="F119" s="97"/>
      <c r="G119" s="102"/>
      <c r="H119" s="17"/>
      <c r="I119" s="58"/>
    </row>
    <row r="120" spans="1:15" ht="11.25" customHeight="1" outlineLevel="1" x14ac:dyDescent="0.25">
      <c r="A120" s="57" t="s">
        <v>84</v>
      </c>
      <c r="B120" s="197"/>
      <c r="C120" s="19" t="s">
        <v>173</v>
      </c>
      <c r="D120" s="20"/>
      <c r="E120" s="21"/>
      <c r="F120" s="97"/>
      <c r="G120" s="102"/>
      <c r="H120" s="17"/>
      <c r="I120" s="58"/>
    </row>
    <row r="121" spans="1:15" ht="45" outlineLevel="1" x14ac:dyDescent="0.25">
      <c r="A121" s="86" t="s">
        <v>85</v>
      </c>
      <c r="B121" s="199" t="s">
        <v>174</v>
      </c>
      <c r="C121" s="87" t="s">
        <v>286</v>
      </c>
      <c r="D121" s="88" t="s">
        <v>8</v>
      </c>
      <c r="E121" s="89">
        <v>467.7</v>
      </c>
      <c r="F121" s="99"/>
      <c r="G121" s="104"/>
      <c r="H121" s="94"/>
      <c r="I121" s="90"/>
    </row>
    <row r="122" spans="1:15" ht="56.25" outlineLevel="1" x14ac:dyDescent="0.25">
      <c r="A122" s="86" t="s">
        <v>320</v>
      </c>
      <c r="B122" s="199" t="s">
        <v>369</v>
      </c>
      <c r="C122" s="87" t="s">
        <v>370</v>
      </c>
      <c r="D122" s="88" t="s">
        <v>8</v>
      </c>
      <c r="E122" s="89">
        <v>354.77</v>
      </c>
      <c r="F122" s="99"/>
      <c r="G122" s="104"/>
      <c r="H122" s="94"/>
      <c r="I122" s="90"/>
    </row>
    <row r="123" spans="1:15" ht="22.5" outlineLevel="1" x14ac:dyDescent="0.25">
      <c r="A123" s="86" t="s">
        <v>321</v>
      </c>
      <c r="B123" s="199" t="s">
        <v>371</v>
      </c>
      <c r="C123" s="87" t="s">
        <v>372</v>
      </c>
      <c r="D123" s="88" t="s">
        <v>9</v>
      </c>
      <c r="E123" s="89">
        <v>1356.85</v>
      </c>
      <c r="F123" s="99"/>
      <c r="G123" s="104"/>
      <c r="H123" s="94"/>
      <c r="I123" s="90"/>
    </row>
    <row r="124" spans="1:15" ht="11.25" customHeight="1" outlineLevel="1" x14ac:dyDescent="0.25">
      <c r="A124" s="86" t="s">
        <v>322</v>
      </c>
      <c r="B124" s="199" t="s">
        <v>177</v>
      </c>
      <c r="C124" s="87" t="s">
        <v>178</v>
      </c>
      <c r="D124" s="88" t="s">
        <v>68</v>
      </c>
      <c r="E124" s="89">
        <v>235.6</v>
      </c>
      <c r="F124" s="99"/>
      <c r="G124" s="104"/>
      <c r="H124" s="94"/>
      <c r="I124" s="90"/>
    </row>
    <row r="125" spans="1:15" ht="22.5" outlineLevel="1" x14ac:dyDescent="0.25">
      <c r="A125" s="86" t="s">
        <v>323</v>
      </c>
      <c r="B125" s="199" t="s">
        <v>373</v>
      </c>
      <c r="C125" s="87" t="s">
        <v>374</v>
      </c>
      <c r="D125" s="88" t="s">
        <v>68</v>
      </c>
      <c r="E125" s="89">
        <v>185.7</v>
      </c>
      <c r="F125" s="99"/>
      <c r="G125" s="104"/>
      <c r="H125" s="94"/>
      <c r="I125" s="90"/>
    </row>
    <row r="126" spans="1:15" ht="45" outlineLevel="1" x14ac:dyDescent="0.25">
      <c r="A126" s="86" t="s">
        <v>324</v>
      </c>
      <c r="B126" s="199" t="s">
        <v>95</v>
      </c>
      <c r="C126" s="87" t="s">
        <v>96</v>
      </c>
      <c r="D126" s="88" t="s">
        <v>10</v>
      </c>
      <c r="E126" s="89">
        <v>235.6</v>
      </c>
      <c r="F126" s="99"/>
      <c r="G126" s="104"/>
      <c r="H126" s="94"/>
      <c r="I126" s="90"/>
    </row>
    <row r="127" spans="1:15" ht="45" outlineLevel="1" x14ac:dyDescent="0.25">
      <c r="A127" s="86" t="s">
        <v>325</v>
      </c>
      <c r="B127" s="199" t="s">
        <v>375</v>
      </c>
      <c r="C127" s="87" t="s">
        <v>376</v>
      </c>
      <c r="D127" s="88" t="s">
        <v>10</v>
      </c>
      <c r="E127" s="89">
        <v>185.7</v>
      </c>
      <c r="F127" s="99"/>
      <c r="G127" s="104"/>
      <c r="H127" s="94"/>
      <c r="I127" s="90"/>
      <c r="J127" s="106"/>
      <c r="K127" s="106"/>
      <c r="L127" s="106"/>
      <c r="M127" s="106" t="s">
        <v>30</v>
      </c>
      <c r="N127" s="94">
        <f>N61</f>
        <v>0</v>
      </c>
      <c r="O127" s="106"/>
    </row>
    <row r="128" spans="1:15" outlineLevel="1" x14ac:dyDescent="0.25">
      <c r="A128" s="57" t="s">
        <v>86</v>
      </c>
      <c r="B128" s="197"/>
      <c r="C128" s="19" t="s">
        <v>404</v>
      </c>
      <c r="D128" s="20"/>
      <c r="E128" s="21"/>
      <c r="F128" s="97"/>
      <c r="G128" s="102"/>
      <c r="H128" s="17"/>
      <c r="I128" s="58"/>
    </row>
    <row r="129" spans="1:14" ht="22.5" outlineLevel="1" x14ac:dyDescent="0.25">
      <c r="A129" s="86" t="s">
        <v>151</v>
      </c>
      <c r="B129" s="199" t="s">
        <v>33</v>
      </c>
      <c r="C129" s="87" t="s">
        <v>97</v>
      </c>
      <c r="D129" s="88" t="s">
        <v>8</v>
      </c>
      <c r="E129" s="89">
        <v>6.24</v>
      </c>
      <c r="F129" s="99"/>
      <c r="G129" s="104"/>
      <c r="H129" s="94"/>
      <c r="I129" s="90"/>
    </row>
    <row r="130" spans="1:14" ht="22.5" outlineLevel="1" x14ac:dyDescent="0.25">
      <c r="A130" s="86" t="s">
        <v>152</v>
      </c>
      <c r="B130" s="199" t="s">
        <v>371</v>
      </c>
      <c r="C130" s="87" t="s">
        <v>372</v>
      </c>
      <c r="D130" s="88" t="s">
        <v>9</v>
      </c>
      <c r="E130" s="89">
        <v>178.06</v>
      </c>
      <c r="F130" s="99"/>
      <c r="G130" s="104"/>
      <c r="H130" s="94"/>
      <c r="I130" s="90"/>
    </row>
    <row r="131" spans="1:14" ht="22.5" outlineLevel="1" x14ac:dyDescent="0.25">
      <c r="A131" s="86" t="s">
        <v>153</v>
      </c>
      <c r="B131" s="199" t="s">
        <v>179</v>
      </c>
      <c r="C131" s="87" t="s">
        <v>98</v>
      </c>
      <c r="D131" s="88" t="s">
        <v>8</v>
      </c>
      <c r="E131" s="89">
        <v>6.24</v>
      </c>
      <c r="F131" s="99"/>
      <c r="G131" s="104"/>
      <c r="H131" s="94"/>
      <c r="I131" s="90"/>
      <c r="K131" s="28" t="s">
        <v>27</v>
      </c>
      <c r="M131" s="31"/>
      <c r="N131" s="30"/>
    </row>
    <row r="132" spans="1:14" ht="22.5" outlineLevel="1" x14ac:dyDescent="0.25">
      <c r="A132" s="86" t="s">
        <v>154</v>
      </c>
      <c r="B132" s="199" t="s">
        <v>378</v>
      </c>
      <c r="C132" s="87" t="s">
        <v>379</v>
      </c>
      <c r="D132" s="88" t="s">
        <v>6</v>
      </c>
      <c r="E132" s="89">
        <v>21</v>
      </c>
      <c r="F132" s="99"/>
      <c r="G132" s="104"/>
      <c r="H132" s="94"/>
      <c r="I132" s="90"/>
      <c r="J132" s="30"/>
      <c r="K132" s="30" t="s">
        <v>29</v>
      </c>
      <c r="L132" s="30"/>
      <c r="M132" s="31"/>
      <c r="N132" s="30"/>
    </row>
    <row r="133" spans="1:14" outlineLevel="1" x14ac:dyDescent="0.25">
      <c r="A133" s="86" t="s">
        <v>155</v>
      </c>
      <c r="B133" s="199" t="s">
        <v>380</v>
      </c>
      <c r="C133" s="87" t="s">
        <v>381</v>
      </c>
      <c r="D133" s="88" t="s">
        <v>8</v>
      </c>
      <c r="E133" s="89">
        <v>18.850000000000001</v>
      </c>
      <c r="F133" s="99"/>
      <c r="G133" s="104"/>
      <c r="H133" s="94"/>
      <c r="I133" s="90"/>
      <c r="J133" s="30"/>
      <c r="K133" s="30"/>
      <c r="M133" s="31"/>
      <c r="N133" s="30"/>
    </row>
    <row r="134" spans="1:14" outlineLevel="1" x14ac:dyDescent="0.25">
      <c r="A134" s="57" t="s">
        <v>156</v>
      </c>
      <c r="B134" s="197"/>
      <c r="C134" s="19" t="s">
        <v>180</v>
      </c>
      <c r="D134" s="20"/>
      <c r="E134" s="21"/>
      <c r="F134" s="97"/>
      <c r="G134" s="102"/>
      <c r="H134" s="17"/>
      <c r="I134" s="58"/>
      <c r="J134" s="30"/>
      <c r="K134" s="30"/>
      <c r="M134" s="31"/>
      <c r="N134" s="30"/>
    </row>
    <row r="135" spans="1:14" ht="22.5" outlineLevel="1" x14ac:dyDescent="0.25">
      <c r="A135" s="86" t="s">
        <v>157</v>
      </c>
      <c r="B135" s="199" t="s">
        <v>33</v>
      </c>
      <c r="C135" s="87" t="s">
        <v>97</v>
      </c>
      <c r="D135" s="88" t="s">
        <v>8</v>
      </c>
      <c r="E135" s="89">
        <v>1.35</v>
      </c>
      <c r="F135" s="99"/>
      <c r="G135" s="104"/>
      <c r="H135" s="94"/>
      <c r="I135" s="90"/>
      <c r="J135" s="30"/>
      <c r="K135" s="30"/>
      <c r="L135" s="30"/>
      <c r="M135" s="31"/>
      <c r="N135" s="30"/>
    </row>
    <row r="136" spans="1:14" ht="22.5" outlineLevel="1" x14ac:dyDescent="0.25">
      <c r="A136" s="86" t="s">
        <v>158</v>
      </c>
      <c r="B136" s="199" t="s">
        <v>371</v>
      </c>
      <c r="C136" s="87" t="s">
        <v>372</v>
      </c>
      <c r="D136" s="88" t="s">
        <v>9</v>
      </c>
      <c r="E136" s="89">
        <v>38.520000000000003</v>
      </c>
      <c r="F136" s="99"/>
      <c r="G136" s="104"/>
      <c r="H136" s="94"/>
      <c r="I136" s="90"/>
      <c r="J136" s="30"/>
      <c r="K136" s="30"/>
      <c r="L136" s="30"/>
      <c r="M136" s="31"/>
      <c r="N136" s="30"/>
    </row>
    <row r="137" spans="1:14" ht="22.5" outlineLevel="1" x14ac:dyDescent="0.25">
      <c r="A137" s="86" t="s">
        <v>159</v>
      </c>
      <c r="B137" s="199" t="s">
        <v>179</v>
      </c>
      <c r="C137" s="87" t="s">
        <v>98</v>
      </c>
      <c r="D137" s="88" t="s">
        <v>8</v>
      </c>
      <c r="E137" s="89">
        <v>2.7</v>
      </c>
      <c r="F137" s="99"/>
      <c r="G137" s="104"/>
      <c r="H137" s="94"/>
      <c r="I137" s="90"/>
    </row>
    <row r="138" spans="1:14" ht="33.75" outlineLevel="1" x14ac:dyDescent="0.25">
      <c r="A138" s="86" t="s">
        <v>160</v>
      </c>
      <c r="B138" s="199" t="s">
        <v>181</v>
      </c>
      <c r="C138" s="87" t="s">
        <v>99</v>
      </c>
      <c r="D138" s="88" t="s">
        <v>6</v>
      </c>
      <c r="E138" s="89">
        <v>60</v>
      </c>
      <c r="F138" s="99"/>
      <c r="G138" s="104"/>
      <c r="H138" s="94"/>
      <c r="I138" s="90"/>
    </row>
    <row r="139" spans="1:14" ht="22.5" outlineLevel="1" x14ac:dyDescent="0.25">
      <c r="A139" s="86" t="s">
        <v>326</v>
      </c>
      <c r="B139" s="199" t="s">
        <v>100</v>
      </c>
      <c r="C139" s="87" t="s">
        <v>101</v>
      </c>
      <c r="D139" s="88" t="s">
        <v>8</v>
      </c>
      <c r="E139" s="89">
        <v>1.8</v>
      </c>
      <c r="F139" s="99"/>
      <c r="G139" s="104"/>
      <c r="H139" s="94"/>
      <c r="I139" s="90"/>
    </row>
    <row r="140" spans="1:14" outlineLevel="1" x14ac:dyDescent="0.25">
      <c r="A140" s="86" t="s">
        <v>327</v>
      </c>
      <c r="B140" s="199" t="s">
        <v>182</v>
      </c>
      <c r="C140" s="87" t="s">
        <v>183</v>
      </c>
      <c r="D140" s="88" t="s">
        <v>104</v>
      </c>
      <c r="E140" s="89">
        <v>16</v>
      </c>
      <c r="F140" s="99"/>
      <c r="G140" s="104"/>
      <c r="H140" s="94"/>
      <c r="I140" s="90"/>
    </row>
    <row r="141" spans="1:14" ht="22.5" outlineLevel="1" x14ac:dyDescent="0.25">
      <c r="A141" s="57" t="s">
        <v>328</v>
      </c>
      <c r="B141" s="197"/>
      <c r="C141" s="19" t="s">
        <v>287</v>
      </c>
      <c r="D141" s="20"/>
      <c r="E141" s="21"/>
      <c r="F141" s="97"/>
      <c r="G141" s="102"/>
      <c r="H141" s="17"/>
      <c r="I141" s="58"/>
    </row>
    <row r="142" spans="1:14" ht="22.5" outlineLevel="1" x14ac:dyDescent="0.25">
      <c r="A142" s="86" t="s">
        <v>329</v>
      </c>
      <c r="B142" s="199" t="s">
        <v>384</v>
      </c>
      <c r="C142" s="87" t="s">
        <v>385</v>
      </c>
      <c r="D142" s="88" t="s">
        <v>10</v>
      </c>
      <c r="E142" s="89">
        <v>40</v>
      </c>
      <c r="F142" s="99"/>
      <c r="G142" s="104"/>
      <c r="H142" s="94"/>
      <c r="I142" s="90"/>
    </row>
    <row r="143" spans="1:14" ht="22.5" outlineLevel="1" x14ac:dyDescent="0.25">
      <c r="A143" s="86" t="s">
        <v>330</v>
      </c>
      <c r="B143" s="199" t="s">
        <v>371</v>
      </c>
      <c r="C143" s="87" t="s">
        <v>372</v>
      </c>
      <c r="D143" s="88" t="s">
        <v>9</v>
      </c>
      <c r="E143" s="89">
        <v>192.24</v>
      </c>
      <c r="F143" s="99"/>
      <c r="G143" s="104"/>
      <c r="H143" s="94"/>
      <c r="I143" s="90"/>
    </row>
    <row r="144" spans="1:14" ht="22.5" outlineLevel="1" x14ac:dyDescent="0.25">
      <c r="A144" s="86" t="s">
        <v>331</v>
      </c>
      <c r="B144" s="199" t="s">
        <v>386</v>
      </c>
      <c r="C144" s="87" t="s">
        <v>387</v>
      </c>
      <c r="D144" s="88" t="s">
        <v>104</v>
      </c>
      <c r="E144" s="89">
        <v>2</v>
      </c>
      <c r="F144" s="99"/>
      <c r="G144" s="104"/>
      <c r="H144" s="94"/>
      <c r="I144" s="90"/>
    </row>
    <row r="145" spans="1:15" outlineLevel="1" x14ac:dyDescent="0.25">
      <c r="A145" s="86" t="s">
        <v>332</v>
      </c>
      <c r="B145" s="199" t="s">
        <v>182</v>
      </c>
      <c r="C145" s="87" t="s">
        <v>183</v>
      </c>
      <c r="D145" s="88" t="s">
        <v>104</v>
      </c>
      <c r="E145" s="89">
        <v>2</v>
      </c>
      <c r="F145" s="99"/>
      <c r="G145" s="104"/>
      <c r="H145" s="94"/>
      <c r="I145" s="90"/>
    </row>
    <row r="146" spans="1:15" outlineLevel="1" x14ac:dyDescent="0.25">
      <c r="A146" s="57" t="s">
        <v>87</v>
      </c>
      <c r="B146" s="197"/>
      <c r="C146" s="19" t="s">
        <v>288</v>
      </c>
      <c r="D146" s="20"/>
      <c r="E146" s="21"/>
      <c r="F146" s="97"/>
      <c r="G146" s="102"/>
      <c r="H146" s="17"/>
      <c r="I146" s="58"/>
    </row>
    <row r="147" spans="1:15" ht="11.25" customHeight="1" outlineLevel="1" x14ac:dyDescent="0.25">
      <c r="A147" s="57" t="s">
        <v>333</v>
      </c>
      <c r="B147" s="197"/>
      <c r="C147" s="19" t="s">
        <v>212</v>
      </c>
      <c r="D147" s="20"/>
      <c r="E147" s="21"/>
      <c r="F147" s="97"/>
      <c r="G147" s="102"/>
      <c r="H147" s="17"/>
      <c r="I147" s="58"/>
    </row>
    <row r="148" spans="1:15" outlineLevel="1" x14ac:dyDescent="0.25">
      <c r="A148" s="86" t="s">
        <v>334</v>
      </c>
      <c r="B148" s="199" t="s">
        <v>205</v>
      </c>
      <c r="C148" s="87" t="s">
        <v>405</v>
      </c>
      <c r="D148" s="88" t="s">
        <v>10</v>
      </c>
      <c r="E148" s="89">
        <v>44</v>
      </c>
      <c r="F148" s="99"/>
      <c r="G148" s="104"/>
      <c r="H148" s="94"/>
      <c r="I148" s="90"/>
    </row>
    <row r="149" spans="1:15" ht="22.5" outlineLevel="1" x14ac:dyDescent="0.25">
      <c r="A149" s="86" t="s">
        <v>335</v>
      </c>
      <c r="B149" s="199" t="s">
        <v>371</v>
      </c>
      <c r="C149" s="87" t="s">
        <v>372</v>
      </c>
      <c r="D149" s="88" t="s">
        <v>9</v>
      </c>
      <c r="E149" s="89">
        <v>23.79</v>
      </c>
      <c r="F149" s="99"/>
      <c r="G149" s="104"/>
      <c r="H149" s="94"/>
      <c r="I149" s="90"/>
    </row>
    <row r="150" spans="1:15" outlineLevel="1" x14ac:dyDescent="0.25">
      <c r="A150" s="57" t="s">
        <v>336</v>
      </c>
      <c r="B150" s="197"/>
      <c r="C150" s="19" t="s">
        <v>289</v>
      </c>
      <c r="D150" s="20"/>
      <c r="E150" s="21"/>
      <c r="F150" s="97"/>
      <c r="G150" s="102"/>
      <c r="H150" s="17"/>
      <c r="I150" s="58"/>
    </row>
    <row r="151" spans="1:15" ht="33.75" outlineLevel="1" x14ac:dyDescent="0.25">
      <c r="A151" s="86" t="s">
        <v>337</v>
      </c>
      <c r="B151" s="199" t="s">
        <v>388</v>
      </c>
      <c r="C151" s="87" t="s">
        <v>389</v>
      </c>
      <c r="D151" s="88" t="s">
        <v>10</v>
      </c>
      <c r="E151" s="89">
        <v>688.33</v>
      </c>
      <c r="F151" s="99"/>
      <c r="G151" s="104"/>
      <c r="H151" s="94"/>
      <c r="I151" s="90"/>
    </row>
    <row r="152" spans="1:15" ht="33.75" outlineLevel="1" x14ac:dyDescent="0.25">
      <c r="A152" s="86" t="s">
        <v>338</v>
      </c>
      <c r="B152" s="199" t="s">
        <v>390</v>
      </c>
      <c r="C152" s="87" t="s">
        <v>391</v>
      </c>
      <c r="D152" s="88" t="s">
        <v>10</v>
      </c>
      <c r="E152" s="89">
        <v>82.3</v>
      </c>
      <c r="F152" s="99"/>
      <c r="G152" s="104"/>
      <c r="H152" s="94"/>
      <c r="I152" s="90"/>
    </row>
    <row r="153" spans="1:15" ht="11.25" customHeight="1" outlineLevel="1" x14ac:dyDescent="0.25">
      <c r="A153" s="57" t="s">
        <v>88</v>
      </c>
      <c r="B153" s="197"/>
      <c r="C153" s="19" t="s">
        <v>187</v>
      </c>
      <c r="D153" s="20"/>
      <c r="E153" s="21"/>
      <c r="F153" s="97"/>
      <c r="G153" s="102"/>
      <c r="H153" s="17"/>
      <c r="I153" s="58"/>
      <c r="J153" s="106"/>
      <c r="K153" s="106"/>
      <c r="L153" s="106"/>
      <c r="M153" s="106" t="s">
        <v>30</v>
      </c>
      <c r="N153" s="94" t="e">
        <f>N35</f>
        <v>#REF!</v>
      </c>
      <c r="O153" s="106"/>
    </row>
    <row r="154" spans="1:15" ht="11.25" customHeight="1" outlineLevel="1" x14ac:dyDescent="0.25">
      <c r="A154" s="57" t="s">
        <v>89</v>
      </c>
      <c r="B154" s="197"/>
      <c r="C154" s="19" t="s">
        <v>56</v>
      </c>
      <c r="D154" s="20"/>
      <c r="E154" s="21"/>
      <c r="F154" s="97"/>
      <c r="G154" s="102"/>
      <c r="H154" s="17"/>
      <c r="I154" s="58"/>
    </row>
    <row r="155" spans="1:15" ht="56.25" outlineLevel="1" x14ac:dyDescent="0.25">
      <c r="A155" s="86" t="s">
        <v>161</v>
      </c>
      <c r="B155" s="199" t="s">
        <v>392</v>
      </c>
      <c r="C155" s="87" t="s">
        <v>393</v>
      </c>
      <c r="D155" s="88" t="s">
        <v>8</v>
      </c>
      <c r="E155" s="89">
        <v>1363.28</v>
      </c>
      <c r="F155" s="99"/>
      <c r="G155" s="104"/>
      <c r="H155" s="94"/>
      <c r="I155" s="90"/>
    </row>
    <row r="156" spans="1:15" ht="22.5" outlineLevel="1" x14ac:dyDescent="0.25">
      <c r="A156" s="86" t="s">
        <v>162</v>
      </c>
      <c r="B156" s="199" t="s">
        <v>371</v>
      </c>
      <c r="C156" s="87" t="s">
        <v>372</v>
      </c>
      <c r="D156" s="88" t="s">
        <v>9</v>
      </c>
      <c r="E156" s="89">
        <v>16379.81</v>
      </c>
      <c r="F156" s="99"/>
      <c r="G156" s="104"/>
      <c r="H156" s="94"/>
      <c r="I156" s="90"/>
    </row>
    <row r="157" spans="1:15" ht="22.5" outlineLevel="1" x14ac:dyDescent="0.25">
      <c r="A157" s="86" t="s">
        <v>163</v>
      </c>
      <c r="B157" s="199" t="s">
        <v>105</v>
      </c>
      <c r="C157" s="87" t="s">
        <v>106</v>
      </c>
      <c r="D157" s="88" t="s">
        <v>6</v>
      </c>
      <c r="E157" s="89">
        <v>3408.2</v>
      </c>
      <c r="F157" s="99"/>
      <c r="G157" s="104"/>
      <c r="H157" s="94"/>
      <c r="I157" s="90"/>
      <c r="K157" s="28" t="s">
        <v>27</v>
      </c>
      <c r="M157" s="31"/>
      <c r="N157" s="30"/>
    </row>
    <row r="158" spans="1:15" outlineLevel="1" x14ac:dyDescent="0.25">
      <c r="A158" s="57" t="s">
        <v>90</v>
      </c>
      <c r="B158" s="197"/>
      <c r="C158" s="19" t="s">
        <v>188</v>
      </c>
      <c r="D158" s="20"/>
      <c r="E158" s="21"/>
      <c r="F158" s="97"/>
      <c r="G158" s="102"/>
      <c r="H158" s="17"/>
      <c r="I158" s="58"/>
      <c r="J158" s="30"/>
      <c r="K158" s="30" t="s">
        <v>29</v>
      </c>
      <c r="L158" s="30"/>
      <c r="M158" s="31"/>
      <c r="N158" s="30"/>
    </row>
    <row r="159" spans="1:15" ht="33.75" outlineLevel="1" x14ac:dyDescent="0.25">
      <c r="A159" s="86" t="s">
        <v>164</v>
      </c>
      <c r="B159" s="199" t="s">
        <v>3</v>
      </c>
      <c r="C159" s="87" t="s">
        <v>57</v>
      </c>
      <c r="D159" s="88" t="s">
        <v>8</v>
      </c>
      <c r="E159" s="89">
        <v>1192.8699999999999</v>
      </c>
      <c r="F159" s="99"/>
      <c r="G159" s="104"/>
      <c r="H159" s="94"/>
      <c r="I159" s="90"/>
      <c r="J159" s="30"/>
      <c r="K159" s="30"/>
      <c r="M159" s="31"/>
      <c r="N159" s="30"/>
    </row>
    <row r="160" spans="1:15" ht="22.5" outlineLevel="1" x14ac:dyDescent="0.25">
      <c r="A160" s="86" t="s">
        <v>165</v>
      </c>
      <c r="B160" s="199" t="s">
        <v>371</v>
      </c>
      <c r="C160" s="87" t="s">
        <v>372</v>
      </c>
      <c r="D160" s="88" t="s">
        <v>9</v>
      </c>
      <c r="E160" s="89">
        <v>34039.74</v>
      </c>
      <c r="F160" s="99"/>
      <c r="G160" s="104"/>
      <c r="H160" s="94"/>
      <c r="I160" s="90"/>
      <c r="J160" s="30"/>
      <c r="K160" s="30"/>
      <c r="M160" s="31"/>
      <c r="N160" s="30"/>
    </row>
    <row r="161" spans="1:14" ht="11.25" customHeight="1" outlineLevel="1" x14ac:dyDescent="0.25">
      <c r="A161" s="57" t="s">
        <v>166</v>
      </c>
      <c r="B161" s="197"/>
      <c r="C161" s="19" t="s">
        <v>189</v>
      </c>
      <c r="D161" s="20"/>
      <c r="E161" s="21"/>
      <c r="F161" s="97"/>
      <c r="G161" s="102"/>
      <c r="H161" s="17"/>
      <c r="I161" s="58"/>
      <c r="J161" s="30"/>
      <c r="K161" s="30"/>
      <c r="L161" s="30"/>
      <c r="M161" s="31"/>
      <c r="N161" s="30"/>
    </row>
    <row r="162" spans="1:14" outlineLevel="1" x14ac:dyDescent="0.25">
      <c r="A162" s="86" t="s">
        <v>167</v>
      </c>
      <c r="B162" s="199" t="s">
        <v>74</v>
      </c>
      <c r="C162" s="87" t="s">
        <v>108</v>
      </c>
      <c r="D162" s="88" t="s">
        <v>72</v>
      </c>
      <c r="E162" s="89">
        <v>3812.41</v>
      </c>
      <c r="F162" s="99"/>
      <c r="G162" s="104"/>
      <c r="H162" s="94"/>
      <c r="I162" s="90"/>
      <c r="J162" s="30"/>
      <c r="K162" s="30"/>
      <c r="L162" s="30"/>
      <c r="M162" s="31"/>
      <c r="N162" s="30"/>
    </row>
    <row r="163" spans="1:14" outlineLevel="1" x14ac:dyDescent="0.25">
      <c r="A163" s="86" t="s">
        <v>168</v>
      </c>
      <c r="B163" s="199" t="s">
        <v>175</v>
      </c>
      <c r="C163" s="87" t="s">
        <v>176</v>
      </c>
      <c r="D163" s="88" t="s">
        <v>6</v>
      </c>
      <c r="E163" s="89">
        <v>3177.01</v>
      </c>
      <c r="F163" s="99"/>
      <c r="G163" s="104"/>
      <c r="H163" s="94"/>
      <c r="I163" s="90"/>
    </row>
    <row r="164" spans="1:14" outlineLevel="1" x14ac:dyDescent="0.25">
      <c r="A164" s="86" t="s">
        <v>339</v>
      </c>
      <c r="B164" s="199" t="s">
        <v>70</v>
      </c>
      <c r="C164" s="87" t="s">
        <v>71</v>
      </c>
      <c r="D164" s="88" t="s">
        <v>72</v>
      </c>
      <c r="E164" s="89">
        <v>1429.65</v>
      </c>
      <c r="F164" s="99"/>
      <c r="G164" s="104"/>
      <c r="H164" s="94"/>
      <c r="I164" s="90"/>
    </row>
    <row r="165" spans="1:14" outlineLevel="1" x14ac:dyDescent="0.25">
      <c r="A165" s="86" t="s">
        <v>340</v>
      </c>
      <c r="B165" s="199" t="s">
        <v>190</v>
      </c>
      <c r="C165" s="87" t="s">
        <v>73</v>
      </c>
      <c r="D165" s="88" t="s">
        <v>6</v>
      </c>
      <c r="E165" s="89">
        <v>3177.01</v>
      </c>
      <c r="F165" s="99"/>
      <c r="G165" s="104"/>
      <c r="H165" s="94"/>
      <c r="I165" s="90"/>
    </row>
    <row r="166" spans="1:14" ht="33.75" outlineLevel="1" x14ac:dyDescent="0.25">
      <c r="A166" s="86" t="s">
        <v>341</v>
      </c>
      <c r="B166" s="199" t="s">
        <v>107</v>
      </c>
      <c r="C166" s="87" t="s">
        <v>75</v>
      </c>
      <c r="D166" s="88" t="s">
        <v>76</v>
      </c>
      <c r="E166" s="89">
        <v>22.97</v>
      </c>
      <c r="F166" s="99"/>
      <c r="G166" s="104"/>
      <c r="H166" s="94"/>
      <c r="I166" s="90"/>
    </row>
    <row r="167" spans="1:14" ht="33.75" outlineLevel="1" x14ac:dyDescent="0.25">
      <c r="A167" s="86" t="s">
        <v>342</v>
      </c>
      <c r="B167" s="199" t="s">
        <v>77</v>
      </c>
      <c r="C167" s="87" t="s">
        <v>78</v>
      </c>
      <c r="D167" s="88" t="s">
        <v>32</v>
      </c>
      <c r="E167" s="89">
        <v>689.1</v>
      </c>
      <c r="F167" s="99"/>
      <c r="G167" s="104"/>
      <c r="H167" s="94"/>
      <c r="I167" s="90"/>
    </row>
    <row r="168" spans="1:14" ht="33.75" outlineLevel="1" x14ac:dyDescent="0.25">
      <c r="A168" s="86" t="s">
        <v>343</v>
      </c>
      <c r="B168" s="199" t="s">
        <v>79</v>
      </c>
      <c r="C168" s="87" t="s">
        <v>80</v>
      </c>
      <c r="D168" s="88" t="s">
        <v>32</v>
      </c>
      <c r="E168" s="89">
        <v>5696.57</v>
      </c>
      <c r="F168" s="99"/>
      <c r="G168" s="104"/>
      <c r="H168" s="94"/>
      <c r="I168" s="90"/>
    </row>
    <row r="169" spans="1:14" ht="33.75" outlineLevel="1" x14ac:dyDescent="0.25">
      <c r="A169" s="86" t="s">
        <v>344</v>
      </c>
      <c r="B169" s="199" t="s">
        <v>191</v>
      </c>
      <c r="C169" s="87" t="s">
        <v>192</v>
      </c>
      <c r="D169" s="88" t="s">
        <v>8</v>
      </c>
      <c r="E169" s="89">
        <v>158.85</v>
      </c>
      <c r="F169" s="99"/>
      <c r="G169" s="104"/>
      <c r="H169" s="94"/>
      <c r="I169" s="90"/>
    </row>
    <row r="170" spans="1:14" ht="22.5" outlineLevel="1" x14ac:dyDescent="0.25">
      <c r="A170" s="86" t="s">
        <v>345</v>
      </c>
      <c r="B170" s="199" t="s">
        <v>371</v>
      </c>
      <c r="C170" s="87" t="s">
        <v>372</v>
      </c>
      <c r="D170" s="88" t="s">
        <v>9</v>
      </c>
      <c r="E170" s="89">
        <v>3685.33</v>
      </c>
      <c r="F170" s="99"/>
      <c r="G170" s="104"/>
      <c r="H170" s="94"/>
      <c r="I170" s="90"/>
    </row>
    <row r="171" spans="1:14" ht="11.25" customHeight="1" outlineLevel="1" x14ac:dyDescent="0.25">
      <c r="A171" s="57" t="s">
        <v>256</v>
      </c>
      <c r="B171" s="197"/>
      <c r="C171" s="19" t="s">
        <v>394</v>
      </c>
      <c r="D171" s="20"/>
      <c r="E171" s="21"/>
      <c r="F171" s="97"/>
      <c r="G171" s="102"/>
      <c r="H171" s="17"/>
      <c r="I171" s="58"/>
    </row>
    <row r="172" spans="1:14" outlineLevel="1" x14ac:dyDescent="0.25">
      <c r="A172" s="86" t="s">
        <v>257</v>
      </c>
      <c r="B172" s="199" t="s">
        <v>70</v>
      </c>
      <c r="C172" s="87" t="s">
        <v>71</v>
      </c>
      <c r="D172" s="88" t="s">
        <v>72</v>
      </c>
      <c r="E172" s="89">
        <v>23.04</v>
      </c>
      <c r="F172" s="99"/>
      <c r="G172" s="104"/>
      <c r="H172" s="94"/>
      <c r="I172" s="90"/>
    </row>
    <row r="173" spans="1:14" outlineLevel="1" x14ac:dyDescent="0.25">
      <c r="A173" s="86" t="s">
        <v>258</v>
      </c>
      <c r="B173" s="199" t="s">
        <v>190</v>
      </c>
      <c r="C173" s="87" t="s">
        <v>73</v>
      </c>
      <c r="D173" s="88" t="s">
        <v>6</v>
      </c>
      <c r="E173" s="89">
        <v>51.2</v>
      </c>
      <c r="F173" s="99"/>
      <c r="G173" s="104"/>
      <c r="H173" s="94"/>
      <c r="I173" s="90"/>
    </row>
    <row r="174" spans="1:14" ht="33.75" outlineLevel="1" x14ac:dyDescent="0.25">
      <c r="A174" s="86" t="s">
        <v>346</v>
      </c>
      <c r="B174" s="199" t="s">
        <v>107</v>
      </c>
      <c r="C174" s="87" t="s">
        <v>75</v>
      </c>
      <c r="D174" s="88" t="s">
        <v>76</v>
      </c>
      <c r="E174" s="89">
        <v>0.72</v>
      </c>
      <c r="F174" s="99"/>
      <c r="G174" s="104"/>
      <c r="H174" s="94"/>
      <c r="I174" s="90"/>
    </row>
    <row r="175" spans="1:14" ht="33.75" outlineLevel="1" x14ac:dyDescent="0.25">
      <c r="A175" s="86" t="s">
        <v>347</v>
      </c>
      <c r="B175" s="199" t="s">
        <v>77</v>
      </c>
      <c r="C175" s="87" t="s">
        <v>78</v>
      </c>
      <c r="D175" s="88" t="s">
        <v>32</v>
      </c>
      <c r="E175" s="89">
        <v>21.66</v>
      </c>
      <c r="F175" s="99"/>
      <c r="G175" s="104"/>
      <c r="H175" s="94"/>
      <c r="I175" s="90"/>
    </row>
    <row r="176" spans="1:14" ht="33.75" outlineLevel="1" x14ac:dyDescent="0.25">
      <c r="A176" s="86" t="s">
        <v>348</v>
      </c>
      <c r="B176" s="199" t="s">
        <v>79</v>
      </c>
      <c r="C176" s="87" t="s">
        <v>80</v>
      </c>
      <c r="D176" s="88" t="s">
        <v>32</v>
      </c>
      <c r="E176" s="89">
        <v>179.02</v>
      </c>
      <c r="F176" s="99"/>
      <c r="G176" s="104"/>
      <c r="H176" s="94"/>
      <c r="I176" s="90"/>
    </row>
    <row r="177" spans="1:15" ht="33.75" outlineLevel="1" x14ac:dyDescent="0.25">
      <c r="A177" s="86" t="s">
        <v>349</v>
      </c>
      <c r="B177" s="199" t="s">
        <v>191</v>
      </c>
      <c r="C177" s="87" t="s">
        <v>192</v>
      </c>
      <c r="D177" s="88" t="s">
        <v>8</v>
      </c>
      <c r="E177" s="89">
        <v>4.99</v>
      </c>
      <c r="F177" s="99"/>
      <c r="G177" s="104"/>
      <c r="H177" s="94"/>
      <c r="I177" s="90"/>
    </row>
    <row r="178" spans="1:15" ht="22.5" outlineLevel="1" x14ac:dyDescent="0.25">
      <c r="A178" s="86" t="s">
        <v>350</v>
      </c>
      <c r="B178" s="199" t="s">
        <v>371</v>
      </c>
      <c r="C178" s="87" t="s">
        <v>372</v>
      </c>
      <c r="D178" s="88" t="s">
        <v>9</v>
      </c>
      <c r="E178" s="89">
        <v>115.81</v>
      </c>
      <c r="F178" s="99"/>
      <c r="G178" s="104"/>
      <c r="H178" s="94"/>
      <c r="I178" s="90"/>
    </row>
    <row r="179" spans="1:15" ht="33.75" outlineLevel="1" x14ac:dyDescent="0.25">
      <c r="A179" s="86" t="s">
        <v>351</v>
      </c>
      <c r="B179" s="199" t="s">
        <v>395</v>
      </c>
      <c r="C179" s="87" t="s">
        <v>396</v>
      </c>
      <c r="D179" s="88" t="s">
        <v>103</v>
      </c>
      <c r="E179" s="89">
        <v>8</v>
      </c>
      <c r="F179" s="99"/>
      <c r="G179" s="104"/>
      <c r="H179" s="94"/>
      <c r="I179" s="90"/>
      <c r="J179" s="106"/>
      <c r="K179" s="106"/>
      <c r="L179" s="106"/>
      <c r="M179" s="106" t="s">
        <v>30</v>
      </c>
      <c r="N179" s="94">
        <f>N61</f>
        <v>0</v>
      </c>
      <c r="O179" s="106"/>
    </row>
    <row r="180" spans="1:15" ht="22.5" outlineLevel="1" x14ac:dyDescent="0.25">
      <c r="A180" s="57" t="s">
        <v>259</v>
      </c>
      <c r="B180" s="197"/>
      <c r="C180" s="19" t="s">
        <v>54</v>
      </c>
      <c r="D180" s="20"/>
      <c r="E180" s="21"/>
      <c r="F180" s="97"/>
      <c r="G180" s="102"/>
      <c r="H180" s="17"/>
      <c r="I180" s="58"/>
    </row>
    <row r="181" spans="1:15" ht="33.75" outlineLevel="1" x14ac:dyDescent="0.25">
      <c r="A181" s="86" t="s">
        <v>260</v>
      </c>
      <c r="B181" s="199" t="s">
        <v>186</v>
      </c>
      <c r="C181" s="87" t="s">
        <v>55</v>
      </c>
      <c r="D181" s="88" t="s">
        <v>10</v>
      </c>
      <c r="E181" s="89">
        <v>4.4000000000000004</v>
      </c>
      <c r="F181" s="99"/>
      <c r="G181" s="104"/>
      <c r="H181" s="94"/>
      <c r="I181" s="90"/>
    </row>
    <row r="182" spans="1:15" ht="33.75" outlineLevel="1" x14ac:dyDescent="0.25">
      <c r="A182" s="86" t="s">
        <v>261</v>
      </c>
      <c r="B182" s="199" t="s">
        <v>102</v>
      </c>
      <c r="C182" s="87" t="s">
        <v>406</v>
      </c>
      <c r="D182" s="88" t="s">
        <v>103</v>
      </c>
      <c r="E182" s="89">
        <v>8</v>
      </c>
      <c r="F182" s="99"/>
      <c r="G182" s="104"/>
      <c r="H182" s="94"/>
      <c r="I182" s="90"/>
    </row>
    <row r="183" spans="1:15" outlineLevel="1" x14ac:dyDescent="0.25">
      <c r="A183" s="86" t="s">
        <v>262</v>
      </c>
      <c r="B183" s="199" t="s">
        <v>184</v>
      </c>
      <c r="C183" s="87" t="s">
        <v>185</v>
      </c>
      <c r="D183" s="88" t="s">
        <v>104</v>
      </c>
      <c r="E183" s="89">
        <v>8</v>
      </c>
      <c r="F183" s="99"/>
      <c r="G183" s="104"/>
      <c r="H183" s="94"/>
      <c r="I183" s="90"/>
      <c r="K183" s="28" t="s">
        <v>27</v>
      </c>
      <c r="M183" s="31"/>
      <c r="N183" s="30"/>
    </row>
    <row r="184" spans="1:15" outlineLevel="1" x14ac:dyDescent="0.25">
      <c r="A184" s="57" t="s">
        <v>91</v>
      </c>
      <c r="B184" s="197"/>
      <c r="C184" s="19" t="s">
        <v>204</v>
      </c>
      <c r="D184" s="20"/>
      <c r="E184" s="21"/>
      <c r="F184" s="97"/>
      <c r="G184" s="102"/>
      <c r="H184" s="17"/>
      <c r="I184" s="58"/>
      <c r="J184" s="30"/>
      <c r="K184" s="30" t="s">
        <v>29</v>
      </c>
      <c r="L184" s="30"/>
      <c r="M184" s="31"/>
      <c r="N184" s="30"/>
    </row>
    <row r="185" spans="1:15" outlineLevel="1" x14ac:dyDescent="0.25">
      <c r="A185" s="57" t="s">
        <v>263</v>
      </c>
      <c r="B185" s="197"/>
      <c r="C185" s="19" t="s">
        <v>58</v>
      </c>
      <c r="D185" s="20"/>
      <c r="E185" s="21"/>
      <c r="F185" s="97"/>
      <c r="G185" s="102"/>
      <c r="H185" s="17"/>
      <c r="I185" s="58"/>
      <c r="J185" s="30"/>
      <c r="K185" s="30"/>
      <c r="M185" s="31"/>
      <c r="N185" s="30"/>
    </row>
    <row r="186" spans="1:15" ht="22.5" outlineLevel="1" x14ac:dyDescent="0.25">
      <c r="A186" s="86" t="s">
        <v>264</v>
      </c>
      <c r="B186" s="199" t="s">
        <v>33</v>
      </c>
      <c r="C186" s="87" t="s">
        <v>97</v>
      </c>
      <c r="D186" s="88" t="s">
        <v>8</v>
      </c>
      <c r="E186" s="89">
        <v>2.76</v>
      </c>
      <c r="F186" s="99"/>
      <c r="G186" s="104"/>
      <c r="H186" s="94"/>
      <c r="I186" s="90"/>
      <c r="J186" s="30"/>
      <c r="K186" s="30"/>
      <c r="M186" s="31"/>
      <c r="N186" s="30"/>
    </row>
    <row r="187" spans="1:15" ht="22.5" outlineLevel="1" x14ac:dyDescent="0.25">
      <c r="A187" s="86" t="s">
        <v>265</v>
      </c>
      <c r="B187" s="199" t="s">
        <v>371</v>
      </c>
      <c r="C187" s="87" t="s">
        <v>372</v>
      </c>
      <c r="D187" s="88" t="s">
        <v>9</v>
      </c>
      <c r="E187" s="89">
        <v>78.760000000000005</v>
      </c>
      <c r="F187" s="99"/>
      <c r="G187" s="104"/>
      <c r="H187" s="94"/>
      <c r="I187" s="90"/>
      <c r="J187" s="30"/>
      <c r="K187" s="30"/>
      <c r="L187" s="30"/>
      <c r="M187" s="31"/>
      <c r="N187" s="30"/>
    </row>
    <row r="188" spans="1:15" ht="33.75" outlineLevel="1" x14ac:dyDescent="0.25">
      <c r="A188" s="86" t="s">
        <v>266</v>
      </c>
      <c r="B188" s="199" t="s">
        <v>208</v>
      </c>
      <c r="C188" s="87" t="s">
        <v>209</v>
      </c>
      <c r="D188" s="88" t="s">
        <v>6</v>
      </c>
      <c r="E188" s="89">
        <v>55.2</v>
      </c>
      <c r="F188" s="99"/>
      <c r="G188" s="104"/>
      <c r="H188" s="94"/>
      <c r="I188" s="90"/>
      <c r="J188" s="30"/>
      <c r="K188" s="30"/>
      <c r="L188" s="30"/>
      <c r="M188" s="31"/>
      <c r="N188" s="30"/>
    </row>
    <row r="189" spans="1:15" outlineLevel="1" x14ac:dyDescent="0.25">
      <c r="A189" s="57" t="s">
        <v>267</v>
      </c>
      <c r="B189" s="197"/>
      <c r="C189" s="19" t="s">
        <v>210</v>
      </c>
      <c r="D189" s="20"/>
      <c r="E189" s="21"/>
      <c r="F189" s="97"/>
      <c r="G189" s="102"/>
      <c r="H189" s="17"/>
      <c r="I189" s="58"/>
    </row>
    <row r="190" spans="1:15" outlineLevel="1" x14ac:dyDescent="0.25">
      <c r="A190" s="86" t="s">
        <v>268</v>
      </c>
      <c r="B190" s="199" t="s">
        <v>206</v>
      </c>
      <c r="C190" s="87" t="s">
        <v>207</v>
      </c>
      <c r="D190" s="88" t="s">
        <v>6</v>
      </c>
      <c r="E190" s="89">
        <v>12.15</v>
      </c>
      <c r="F190" s="99"/>
      <c r="G190" s="104"/>
      <c r="H190" s="94"/>
      <c r="I190" s="90"/>
    </row>
    <row r="191" spans="1:15" ht="22.5" outlineLevel="1" x14ac:dyDescent="0.25">
      <c r="A191" s="86" t="s">
        <v>269</v>
      </c>
      <c r="B191" s="199" t="s">
        <v>371</v>
      </c>
      <c r="C191" s="87" t="s">
        <v>372</v>
      </c>
      <c r="D191" s="88" t="s">
        <v>9</v>
      </c>
      <c r="E191" s="89">
        <v>17.52</v>
      </c>
      <c r="F191" s="99"/>
      <c r="G191" s="104"/>
      <c r="H191" s="94"/>
      <c r="I191" s="90"/>
    </row>
    <row r="192" spans="1:15" ht="56.25" outlineLevel="1" x14ac:dyDescent="0.25">
      <c r="A192" s="86" t="s">
        <v>270</v>
      </c>
      <c r="B192" s="199" t="s">
        <v>392</v>
      </c>
      <c r="C192" s="87" t="s">
        <v>393</v>
      </c>
      <c r="D192" s="88" t="s">
        <v>8</v>
      </c>
      <c r="E192" s="89">
        <v>138.82</v>
      </c>
      <c r="F192" s="99"/>
      <c r="G192" s="104"/>
      <c r="H192" s="94"/>
      <c r="I192" s="90"/>
    </row>
    <row r="193" spans="1:9" ht="22.5" outlineLevel="1" x14ac:dyDescent="0.25">
      <c r="A193" s="86" t="s">
        <v>271</v>
      </c>
      <c r="B193" s="199" t="s">
        <v>371</v>
      </c>
      <c r="C193" s="87" t="s">
        <v>372</v>
      </c>
      <c r="D193" s="88" t="s">
        <v>9</v>
      </c>
      <c r="E193" s="89">
        <v>1667.98</v>
      </c>
      <c r="F193" s="99"/>
      <c r="G193" s="104"/>
      <c r="H193" s="94"/>
      <c r="I193" s="90"/>
    </row>
    <row r="194" spans="1:9" ht="22.5" outlineLevel="1" x14ac:dyDescent="0.25">
      <c r="A194" s="86" t="s">
        <v>352</v>
      </c>
      <c r="B194" s="199" t="s">
        <v>33</v>
      </c>
      <c r="C194" s="87" t="s">
        <v>97</v>
      </c>
      <c r="D194" s="88" t="s">
        <v>8</v>
      </c>
      <c r="E194" s="89">
        <v>55.08</v>
      </c>
      <c r="F194" s="99"/>
      <c r="G194" s="104"/>
      <c r="H194" s="94"/>
      <c r="I194" s="90"/>
    </row>
    <row r="195" spans="1:9" ht="22.5" outlineLevel="1" x14ac:dyDescent="0.25">
      <c r="A195" s="86" t="s">
        <v>353</v>
      </c>
      <c r="B195" s="199" t="s">
        <v>371</v>
      </c>
      <c r="C195" s="87" t="s">
        <v>372</v>
      </c>
      <c r="D195" s="88" t="s">
        <v>9</v>
      </c>
      <c r="E195" s="89">
        <v>1571.86</v>
      </c>
      <c r="F195" s="99"/>
      <c r="G195" s="104"/>
      <c r="H195" s="94"/>
      <c r="I195" s="90"/>
    </row>
    <row r="196" spans="1:9" ht="33.75" outlineLevel="1" x14ac:dyDescent="0.25">
      <c r="A196" s="86" t="s">
        <v>354</v>
      </c>
      <c r="B196" s="199" t="s">
        <v>290</v>
      </c>
      <c r="C196" s="87" t="s">
        <v>291</v>
      </c>
      <c r="D196" s="88" t="s">
        <v>6</v>
      </c>
      <c r="E196" s="89">
        <v>225</v>
      </c>
      <c r="F196" s="99"/>
      <c r="G196" s="104"/>
      <c r="H196" s="94"/>
      <c r="I196" s="90"/>
    </row>
    <row r="197" spans="1:9" ht="33.75" outlineLevel="1" x14ac:dyDescent="0.25">
      <c r="A197" s="86" t="s">
        <v>355</v>
      </c>
      <c r="B197" s="199" t="s">
        <v>208</v>
      </c>
      <c r="C197" s="87" t="s">
        <v>209</v>
      </c>
      <c r="D197" s="88" t="s">
        <v>6</v>
      </c>
      <c r="E197" s="89">
        <v>876.67</v>
      </c>
      <c r="F197" s="99"/>
      <c r="G197" s="104"/>
      <c r="H197" s="94"/>
      <c r="I197" s="90"/>
    </row>
    <row r="198" spans="1:9" outlineLevel="1" x14ac:dyDescent="0.25">
      <c r="A198" s="57" t="s">
        <v>356</v>
      </c>
      <c r="B198" s="197"/>
      <c r="C198" s="19" t="s">
        <v>59</v>
      </c>
      <c r="D198" s="20"/>
      <c r="E198" s="21"/>
      <c r="F198" s="97"/>
      <c r="G198" s="102"/>
      <c r="H198" s="17"/>
      <c r="I198" s="58"/>
    </row>
    <row r="199" spans="1:9" ht="22.5" outlineLevel="1" x14ac:dyDescent="0.25">
      <c r="A199" s="86" t="s">
        <v>357</v>
      </c>
      <c r="B199" s="199" t="s">
        <v>211</v>
      </c>
      <c r="C199" s="87" t="s">
        <v>60</v>
      </c>
      <c r="D199" s="88" t="s">
        <v>6</v>
      </c>
      <c r="E199" s="89">
        <v>33.03</v>
      </c>
      <c r="F199" s="99"/>
      <c r="G199" s="104"/>
      <c r="H199" s="94"/>
      <c r="I199" s="90"/>
    </row>
    <row r="200" spans="1:9" ht="22.5" outlineLevel="1" x14ac:dyDescent="0.25">
      <c r="A200" s="86" t="s">
        <v>358</v>
      </c>
      <c r="B200" s="199" t="s">
        <v>211</v>
      </c>
      <c r="C200" s="87" t="s">
        <v>60</v>
      </c>
      <c r="D200" s="88" t="s">
        <v>6</v>
      </c>
      <c r="E200" s="89">
        <v>182.26</v>
      </c>
      <c r="F200" s="99"/>
      <c r="G200" s="104"/>
      <c r="H200" s="94"/>
      <c r="I200" s="90"/>
    </row>
    <row r="201" spans="1:9" outlineLevel="1" x14ac:dyDescent="0.25">
      <c r="A201" s="57" t="s">
        <v>92</v>
      </c>
      <c r="B201" s="197"/>
      <c r="C201" s="19" t="s">
        <v>65</v>
      </c>
      <c r="D201" s="20"/>
      <c r="E201" s="21"/>
      <c r="F201" s="97"/>
      <c r="G201" s="102"/>
      <c r="H201" s="17"/>
      <c r="I201" s="58"/>
    </row>
    <row r="202" spans="1:9" ht="22.5" outlineLevel="1" x14ac:dyDescent="0.25">
      <c r="A202" s="86" t="s">
        <v>272</v>
      </c>
      <c r="B202" s="199" t="s">
        <v>66</v>
      </c>
      <c r="C202" s="87" t="s">
        <v>67</v>
      </c>
      <c r="D202" s="88" t="s">
        <v>11</v>
      </c>
      <c r="E202" s="89">
        <v>11</v>
      </c>
      <c r="F202" s="99"/>
      <c r="G202" s="104"/>
      <c r="H202" s="94"/>
      <c r="I202" s="90"/>
    </row>
    <row r="203" spans="1:9" ht="22.5" outlineLevel="1" x14ac:dyDescent="0.25">
      <c r="A203" s="86" t="s">
        <v>273</v>
      </c>
      <c r="B203" s="199" t="s">
        <v>371</v>
      </c>
      <c r="C203" s="87" t="s">
        <v>372</v>
      </c>
      <c r="D203" s="88" t="s">
        <v>9</v>
      </c>
      <c r="E203" s="89">
        <v>33.22</v>
      </c>
      <c r="F203" s="99"/>
      <c r="G203" s="104"/>
      <c r="H203" s="94"/>
      <c r="I203" s="90"/>
    </row>
    <row r="204" spans="1:9" ht="22.5" outlineLevel="1" x14ac:dyDescent="0.25">
      <c r="A204" s="86" t="s">
        <v>359</v>
      </c>
      <c r="B204" s="199" t="s">
        <v>292</v>
      </c>
      <c r="C204" s="87" t="s">
        <v>293</v>
      </c>
      <c r="D204" s="88" t="s">
        <v>11</v>
      </c>
      <c r="E204" s="89">
        <v>3</v>
      </c>
      <c r="F204" s="99"/>
      <c r="G204" s="104"/>
      <c r="H204" s="94"/>
      <c r="I204" s="90"/>
    </row>
    <row r="205" spans="1:9" ht="22.5" outlineLevel="1" x14ac:dyDescent="0.25">
      <c r="A205" s="86" t="s">
        <v>360</v>
      </c>
      <c r="B205" s="199" t="s">
        <v>371</v>
      </c>
      <c r="C205" s="87" t="s">
        <v>372</v>
      </c>
      <c r="D205" s="88" t="s">
        <v>9</v>
      </c>
      <c r="E205" s="89">
        <v>1.1299999999999999</v>
      </c>
      <c r="F205" s="99"/>
      <c r="G205" s="104"/>
      <c r="H205" s="94"/>
      <c r="I205" s="90"/>
    </row>
    <row r="206" spans="1:9" outlineLevel="1" x14ac:dyDescent="0.25">
      <c r="A206" s="57" t="s">
        <v>93</v>
      </c>
      <c r="B206" s="197"/>
      <c r="C206" s="19" t="s">
        <v>109</v>
      </c>
      <c r="D206" s="20"/>
      <c r="E206" s="21"/>
      <c r="F206" s="97"/>
      <c r="G206" s="102"/>
      <c r="H206" s="17"/>
      <c r="I206" s="58"/>
    </row>
    <row r="207" spans="1:9" outlineLevel="1" x14ac:dyDescent="0.25">
      <c r="A207" s="57" t="s">
        <v>274</v>
      </c>
      <c r="B207" s="197"/>
      <c r="C207" s="19" t="s">
        <v>193</v>
      </c>
      <c r="D207" s="20"/>
      <c r="E207" s="21"/>
      <c r="F207" s="97"/>
      <c r="G207" s="102"/>
      <c r="H207" s="17"/>
      <c r="I207" s="58"/>
    </row>
    <row r="208" spans="1:9" ht="22.5" outlineLevel="1" x14ac:dyDescent="0.25">
      <c r="A208" s="86" t="s">
        <v>275</v>
      </c>
      <c r="B208" s="199" t="s">
        <v>397</v>
      </c>
      <c r="C208" s="87" t="s">
        <v>398</v>
      </c>
      <c r="D208" s="88" t="s">
        <v>6</v>
      </c>
      <c r="E208" s="89">
        <v>25.07</v>
      </c>
      <c r="F208" s="99"/>
      <c r="G208" s="104"/>
      <c r="H208" s="94"/>
      <c r="I208" s="90"/>
    </row>
    <row r="209" spans="1:14" ht="22.5" outlineLevel="1" x14ac:dyDescent="0.25">
      <c r="A209" s="86" t="s">
        <v>276</v>
      </c>
      <c r="B209" s="199" t="s">
        <v>397</v>
      </c>
      <c r="C209" s="87" t="s">
        <v>398</v>
      </c>
      <c r="D209" s="88" t="s">
        <v>6</v>
      </c>
      <c r="E209" s="89">
        <v>10.24</v>
      </c>
      <c r="F209" s="99"/>
      <c r="G209" s="104"/>
      <c r="H209" s="94"/>
      <c r="I209" s="90"/>
    </row>
    <row r="210" spans="1:14" ht="22.5" outlineLevel="1" x14ac:dyDescent="0.25">
      <c r="A210" s="86" t="s">
        <v>277</v>
      </c>
      <c r="B210" s="199" t="s">
        <v>194</v>
      </c>
      <c r="C210" s="87" t="s">
        <v>399</v>
      </c>
      <c r="D210" s="88" t="s">
        <v>6</v>
      </c>
      <c r="E210" s="89">
        <v>22.51</v>
      </c>
      <c r="F210" s="99"/>
      <c r="G210" s="104"/>
      <c r="H210" s="94"/>
      <c r="I210" s="90"/>
    </row>
    <row r="211" spans="1:14" ht="22.5" outlineLevel="1" x14ac:dyDescent="0.25">
      <c r="A211" s="86" t="s">
        <v>278</v>
      </c>
      <c r="B211" s="199" t="s">
        <v>194</v>
      </c>
      <c r="C211" s="87" t="s">
        <v>399</v>
      </c>
      <c r="D211" s="88" t="s">
        <v>6</v>
      </c>
      <c r="E211" s="89">
        <v>71.290000000000006</v>
      </c>
      <c r="F211" s="99"/>
      <c r="G211" s="104"/>
      <c r="H211" s="94"/>
      <c r="I211" s="90"/>
    </row>
    <row r="212" spans="1:14" ht="22.5" outlineLevel="1" x14ac:dyDescent="0.25">
      <c r="A212" s="86" t="s">
        <v>279</v>
      </c>
      <c r="B212" s="199" t="s">
        <v>195</v>
      </c>
      <c r="C212" s="87" t="s">
        <v>196</v>
      </c>
      <c r="D212" s="88" t="s">
        <v>104</v>
      </c>
      <c r="E212" s="89">
        <v>206</v>
      </c>
      <c r="F212" s="99"/>
      <c r="G212" s="104"/>
      <c r="H212" s="94"/>
      <c r="I212" s="90"/>
    </row>
    <row r="213" spans="1:14" ht="22.5" outlineLevel="1" x14ac:dyDescent="0.25">
      <c r="A213" s="86" t="s">
        <v>280</v>
      </c>
      <c r="B213" s="199" t="s">
        <v>195</v>
      </c>
      <c r="C213" s="87" t="s">
        <v>196</v>
      </c>
      <c r="D213" s="88" t="s">
        <v>104</v>
      </c>
      <c r="E213" s="89">
        <v>34</v>
      </c>
      <c r="F213" s="99"/>
      <c r="G213" s="104"/>
      <c r="H213" s="94"/>
      <c r="I213" s="90"/>
    </row>
    <row r="214" spans="1:14" outlineLevel="1" x14ac:dyDescent="0.25">
      <c r="A214" s="57" t="s">
        <v>281</v>
      </c>
      <c r="B214" s="197"/>
      <c r="C214" s="19" t="s">
        <v>197</v>
      </c>
      <c r="D214" s="20"/>
      <c r="E214" s="21"/>
      <c r="F214" s="97"/>
      <c r="G214" s="102"/>
      <c r="H214" s="17"/>
      <c r="I214" s="58"/>
    </row>
    <row r="215" spans="1:14" ht="22.5" outlineLevel="1" x14ac:dyDescent="0.25">
      <c r="A215" s="86" t="s">
        <v>282</v>
      </c>
      <c r="B215" s="199" t="s">
        <v>198</v>
      </c>
      <c r="C215" s="87" t="s">
        <v>199</v>
      </c>
      <c r="D215" s="88" t="s">
        <v>6</v>
      </c>
      <c r="E215" s="89">
        <v>7.62</v>
      </c>
      <c r="F215" s="99"/>
      <c r="G215" s="104"/>
      <c r="H215" s="94"/>
      <c r="I215" s="90"/>
    </row>
    <row r="216" spans="1:14" ht="33.75" outlineLevel="1" x14ac:dyDescent="0.25">
      <c r="A216" s="86" t="s">
        <v>283</v>
      </c>
      <c r="B216" s="199" t="s">
        <v>400</v>
      </c>
      <c r="C216" s="87" t="s">
        <v>401</v>
      </c>
      <c r="D216" s="88" t="s">
        <v>104</v>
      </c>
      <c r="E216" s="89">
        <v>26</v>
      </c>
      <c r="F216" s="99"/>
      <c r="G216" s="104"/>
      <c r="H216" s="94"/>
      <c r="I216" s="90"/>
    </row>
    <row r="217" spans="1:14" outlineLevel="1" x14ac:dyDescent="0.25">
      <c r="A217" s="57" t="s">
        <v>94</v>
      </c>
      <c r="B217" s="197"/>
      <c r="C217" s="19" t="s">
        <v>296</v>
      </c>
      <c r="D217" s="20"/>
      <c r="E217" s="21"/>
      <c r="F217" s="97"/>
      <c r="G217" s="102"/>
      <c r="H217" s="17"/>
      <c r="I217" s="58"/>
    </row>
    <row r="218" spans="1:14" ht="22.5" outlineLevel="1" x14ac:dyDescent="0.25">
      <c r="A218" s="57" t="s">
        <v>361</v>
      </c>
      <c r="B218" s="197"/>
      <c r="C218" s="19" t="s">
        <v>407</v>
      </c>
      <c r="D218" s="20"/>
      <c r="E218" s="21"/>
      <c r="F218" s="97"/>
      <c r="G218" s="102"/>
      <c r="H218" s="17"/>
      <c r="I218" s="58"/>
    </row>
    <row r="219" spans="1:14" outlineLevel="1" x14ac:dyDescent="0.25">
      <c r="A219" s="86" t="s">
        <v>362</v>
      </c>
      <c r="B219" s="199" t="s">
        <v>298</v>
      </c>
      <c r="C219" s="87" t="s">
        <v>299</v>
      </c>
      <c r="D219" s="88" t="s">
        <v>104</v>
      </c>
      <c r="E219" s="89">
        <v>2</v>
      </c>
      <c r="F219" s="99"/>
      <c r="G219" s="104"/>
      <c r="H219" s="94"/>
      <c r="I219" s="90"/>
    </row>
    <row r="220" spans="1:14" outlineLevel="1" x14ac:dyDescent="0.25">
      <c r="A220" s="57" t="s">
        <v>363</v>
      </c>
      <c r="B220" s="197"/>
      <c r="C220" s="19" t="s">
        <v>402</v>
      </c>
      <c r="D220" s="20"/>
      <c r="E220" s="21"/>
      <c r="F220" s="97"/>
      <c r="G220" s="102"/>
      <c r="H220" s="17"/>
      <c r="I220" s="58"/>
    </row>
    <row r="221" spans="1:14" outlineLevel="1" x14ac:dyDescent="0.25">
      <c r="A221" s="86" t="s">
        <v>364</v>
      </c>
      <c r="B221" s="199" t="s">
        <v>200</v>
      </c>
      <c r="C221" s="87" t="s">
        <v>201</v>
      </c>
      <c r="D221" s="88" t="s">
        <v>104</v>
      </c>
      <c r="E221" s="89">
        <v>4</v>
      </c>
      <c r="F221" s="99"/>
      <c r="G221" s="104"/>
      <c r="H221" s="94"/>
      <c r="I221" s="90"/>
    </row>
    <row r="222" spans="1:14" outlineLevel="1" x14ac:dyDescent="0.25">
      <c r="A222" s="57" t="s">
        <v>284</v>
      </c>
      <c r="B222" s="197"/>
      <c r="C222" s="19" t="s">
        <v>202</v>
      </c>
      <c r="D222" s="20"/>
      <c r="E222" s="21"/>
      <c r="F222" s="97"/>
      <c r="G222" s="102"/>
      <c r="H222" s="17"/>
      <c r="I222" s="58"/>
    </row>
    <row r="223" spans="1:14" outlineLevel="1" x14ac:dyDescent="0.25">
      <c r="A223" s="86" t="s">
        <v>285</v>
      </c>
      <c r="B223" s="199" t="s">
        <v>203</v>
      </c>
      <c r="C223" s="87" t="s">
        <v>61</v>
      </c>
      <c r="D223" s="88" t="s">
        <v>6</v>
      </c>
      <c r="E223" s="89">
        <v>4568.3</v>
      </c>
      <c r="F223" s="99"/>
      <c r="G223" s="104"/>
      <c r="H223" s="94"/>
      <c r="I223" s="90"/>
    </row>
    <row r="224" spans="1:14" ht="12" outlineLevel="1" thickBot="1" x14ac:dyDescent="0.3">
      <c r="A224" s="86"/>
      <c r="B224" s="199"/>
      <c r="C224" s="87"/>
      <c r="D224" s="88"/>
      <c r="E224" s="89"/>
      <c r="F224" s="99"/>
      <c r="G224" s="104"/>
      <c r="H224" s="94"/>
      <c r="I224" s="90"/>
      <c r="J224" s="30"/>
      <c r="K224" s="30"/>
      <c r="L224" s="30"/>
      <c r="M224" s="31"/>
      <c r="N224" s="30"/>
    </row>
    <row r="225" spans="1:16" ht="12" thickBot="1" x14ac:dyDescent="0.3">
      <c r="A225" s="47"/>
      <c r="B225" s="200"/>
      <c r="C225" s="48"/>
      <c r="D225" s="48"/>
      <c r="E225" s="49"/>
      <c r="F225" s="50"/>
      <c r="G225" s="49"/>
      <c r="H225" s="48"/>
      <c r="I225" s="51"/>
      <c r="P225" s="105"/>
    </row>
    <row r="226" spans="1:16" x14ac:dyDescent="0.25">
      <c r="A226" s="5"/>
      <c r="B226" s="201"/>
      <c r="C226" s="5"/>
      <c r="D226" s="5"/>
      <c r="E226" s="11"/>
      <c r="F226" s="12"/>
      <c r="G226" s="11"/>
      <c r="H226" s="5"/>
      <c r="I226" s="5"/>
    </row>
    <row r="227" spans="1:16" x14ac:dyDescent="0.25">
      <c r="A227" s="5"/>
      <c r="B227" s="201"/>
      <c r="C227" s="5"/>
      <c r="D227" s="5"/>
      <c r="E227" s="5"/>
      <c r="F227" s="12"/>
      <c r="G227" s="11"/>
      <c r="H227" s="5"/>
      <c r="I227" s="5"/>
    </row>
    <row r="228" spans="1:16" x14ac:dyDescent="0.25">
      <c r="A228" s="5"/>
      <c r="B228" s="201"/>
      <c r="C228" s="5"/>
      <c r="D228" s="5"/>
      <c r="E228" s="5"/>
      <c r="F228" s="12"/>
      <c r="G228" s="11"/>
      <c r="H228" s="5"/>
      <c r="I228" s="5"/>
    </row>
    <row r="229" spans="1:16" x14ac:dyDescent="0.25">
      <c r="A229" s="5"/>
      <c r="B229" s="201"/>
      <c r="C229" s="5"/>
      <c r="D229" s="5" t="s">
        <v>27</v>
      </c>
      <c r="E229" s="5"/>
      <c r="F229" s="12"/>
      <c r="G229" s="11"/>
      <c r="H229" s="5"/>
      <c r="I229" s="5"/>
    </row>
    <row r="230" spans="1:16" x14ac:dyDescent="0.25">
      <c r="A230" s="5"/>
      <c r="B230" s="201"/>
      <c r="C230" s="5"/>
      <c r="D230" s="11" t="s">
        <v>53</v>
      </c>
      <c r="E230" s="11"/>
      <c r="F230" s="12"/>
      <c r="G230" s="11"/>
      <c r="H230" s="5"/>
      <c r="I230" s="5"/>
    </row>
    <row r="231" spans="1:16" x14ac:dyDescent="0.25">
      <c r="A231" s="5"/>
      <c r="B231" s="201"/>
      <c r="C231" s="5"/>
      <c r="D231" s="11"/>
      <c r="E231" s="5"/>
      <c r="F231" s="12"/>
      <c r="G231" s="11"/>
      <c r="H231" s="5"/>
      <c r="I231" s="5"/>
    </row>
    <row r="232" spans="1:16" x14ac:dyDescent="0.25">
      <c r="A232" s="5"/>
      <c r="B232" s="201"/>
      <c r="C232" s="5"/>
      <c r="D232" s="11"/>
      <c r="E232" s="11"/>
      <c r="F232" s="12"/>
      <c r="G232" s="11"/>
      <c r="H232" s="5"/>
      <c r="I232" s="5"/>
    </row>
    <row r="233" spans="1:16" x14ac:dyDescent="0.25">
      <c r="A233" s="5"/>
      <c r="B233" s="201"/>
      <c r="C233" s="5"/>
      <c r="D233" s="5"/>
      <c r="E233" s="11"/>
      <c r="F233" s="12"/>
      <c r="G233" s="11"/>
      <c r="H233" s="5"/>
      <c r="I233" s="5"/>
    </row>
    <row r="234" spans="1:16" x14ac:dyDescent="0.25">
      <c r="A234" s="5"/>
      <c r="B234" s="201"/>
      <c r="C234" s="5"/>
      <c r="D234" s="5"/>
      <c r="E234" s="11"/>
      <c r="F234" s="12"/>
      <c r="G234" s="11"/>
      <c r="H234" s="5"/>
      <c r="I234" s="5"/>
    </row>
    <row r="235" spans="1:16" x14ac:dyDescent="0.25">
      <c r="A235" s="5"/>
      <c r="B235" s="201"/>
      <c r="C235" s="5"/>
      <c r="D235" s="5"/>
      <c r="E235" s="11"/>
      <c r="F235" s="12"/>
      <c r="G235" s="11"/>
      <c r="H235" s="5"/>
      <c r="I235" s="5"/>
    </row>
    <row r="236" spans="1:16" x14ac:dyDescent="0.25">
      <c r="A236" s="5"/>
      <c r="B236" s="201"/>
      <c r="C236" s="5"/>
      <c r="D236" s="5"/>
      <c r="E236" s="11"/>
      <c r="F236" s="12"/>
      <c r="G236" s="11"/>
      <c r="H236" s="5"/>
      <c r="I236" s="5"/>
    </row>
    <row r="237" spans="1:16" x14ac:dyDescent="0.25">
      <c r="A237" s="5"/>
      <c r="B237" s="201"/>
      <c r="C237" s="5"/>
      <c r="D237" s="5"/>
      <c r="E237" s="11"/>
      <c r="F237" s="12"/>
      <c r="G237" s="11"/>
      <c r="H237" s="5"/>
      <c r="I237" s="5"/>
    </row>
    <row r="238" spans="1:16" x14ac:dyDescent="0.25">
      <c r="A238" s="5"/>
      <c r="B238" s="201"/>
      <c r="C238" s="5"/>
      <c r="D238" s="5"/>
      <c r="E238" s="11"/>
      <c r="F238" s="12"/>
      <c r="G238" s="11"/>
      <c r="H238" s="5"/>
      <c r="I238" s="5"/>
    </row>
    <row r="239" spans="1:16" x14ac:dyDescent="0.25">
      <c r="A239" s="5"/>
      <c r="B239" s="201"/>
      <c r="C239" s="5"/>
      <c r="D239" s="5"/>
      <c r="E239" s="11"/>
      <c r="F239" s="12"/>
      <c r="G239" s="11"/>
      <c r="H239" s="5"/>
      <c r="I239" s="5"/>
    </row>
    <row r="240" spans="1:16" x14ac:dyDescent="0.25">
      <c r="A240" s="5"/>
      <c r="B240" s="201"/>
      <c r="C240" s="5"/>
      <c r="D240" s="5"/>
      <c r="E240" s="11"/>
      <c r="F240" s="12"/>
      <c r="G240" s="11"/>
      <c r="H240" s="5"/>
      <c r="I240" s="5"/>
    </row>
    <row r="241" spans="1:9" x14ac:dyDescent="0.25">
      <c r="A241" s="5"/>
      <c r="B241" s="201"/>
      <c r="C241" s="5"/>
      <c r="D241" s="5"/>
      <c r="E241" s="11"/>
      <c r="F241" s="12"/>
      <c r="G241" s="11"/>
      <c r="H241" s="5"/>
      <c r="I241" s="5"/>
    </row>
    <row r="242" spans="1:9" x14ac:dyDescent="0.25">
      <c r="A242" s="5"/>
      <c r="B242" s="201"/>
      <c r="C242" s="5"/>
      <c r="D242" s="5"/>
      <c r="E242" s="11"/>
      <c r="F242" s="12"/>
      <c r="G242" s="11"/>
      <c r="H242" s="5"/>
      <c r="I242" s="5"/>
    </row>
    <row r="243" spans="1:9" x14ac:dyDescent="0.25">
      <c r="A243" s="5"/>
      <c r="B243" s="201"/>
      <c r="C243" s="5"/>
      <c r="D243" s="5"/>
      <c r="E243" s="11"/>
      <c r="F243" s="12"/>
      <c r="G243" s="11"/>
      <c r="H243" s="5"/>
      <c r="I243" s="5"/>
    </row>
    <row r="244" spans="1:9" x14ac:dyDescent="0.25">
      <c r="A244" s="5"/>
      <c r="B244" s="201"/>
      <c r="C244" s="5"/>
      <c r="D244" s="5"/>
      <c r="E244" s="11"/>
      <c r="F244" s="12"/>
      <c r="G244" s="11"/>
      <c r="H244" s="5"/>
      <c r="I244" s="5"/>
    </row>
    <row r="245" spans="1:9" x14ac:dyDescent="0.25">
      <c r="A245" s="5"/>
      <c r="B245" s="201"/>
      <c r="C245" s="5"/>
      <c r="D245" s="5"/>
      <c r="E245" s="11"/>
      <c r="F245" s="12"/>
      <c r="G245" s="11"/>
      <c r="H245" s="5"/>
      <c r="I245" s="5"/>
    </row>
  </sheetData>
  <autoFilter ref="A7:I223" xr:uid="{00000000-0009-0000-0000-000000000000}"/>
  <mergeCells count="8">
    <mergeCell ref="M6:O6"/>
    <mergeCell ref="A5:I6"/>
    <mergeCell ref="C2:F2"/>
    <mergeCell ref="A1:B4"/>
    <mergeCell ref="J5:L5"/>
    <mergeCell ref="J6:L6"/>
    <mergeCell ref="C3:F4"/>
    <mergeCell ref="C1:H1"/>
  </mergeCells>
  <printOptions horizontalCentered="1"/>
  <pageMargins left="0.31496062992125984" right="0.31496062992125984" top="0.39370078740157483" bottom="0.59055118110236227" header="0.31496062992125984" footer="0.31496062992125984"/>
  <pageSetup paperSize="9" scale="68" fitToHeight="5" orientation="portrait" r:id="rId1"/>
  <headerFooter>
    <oddFooter>&amp;R&amp;P</oddFooter>
  </headerFooter>
  <rowBreaks count="4" manualBreakCount="4">
    <brk id="50" max="16383" man="1"/>
    <brk id="100" max="13" man="1"/>
    <brk id="142" max="16383" man="1"/>
    <brk id="188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3"/>
  <sheetViews>
    <sheetView view="pageBreakPreview" zoomScaleNormal="100" zoomScaleSheetLayoutView="100" workbookViewId="0">
      <pane ySplit="7" topLeftCell="A8" activePane="bottomLeft" state="frozen"/>
      <selection pane="bottomLeft" activeCell="C41" sqref="C41"/>
    </sheetView>
  </sheetViews>
  <sheetFormatPr defaultColWidth="9.140625" defaultRowHeight="11.25" x14ac:dyDescent="0.2"/>
  <cols>
    <col min="1" max="1" width="8.85546875" style="61" customWidth="1"/>
    <col min="2" max="2" width="18.85546875" style="61" customWidth="1"/>
    <col min="3" max="3" width="47.7109375" style="61" customWidth="1"/>
    <col min="4" max="4" width="14.7109375" style="61" customWidth="1"/>
    <col min="5" max="5" width="14.85546875" style="61" customWidth="1"/>
    <col min="6" max="12" width="8.7109375" style="61" customWidth="1"/>
    <col min="13" max="16384" width="9.140625" style="61"/>
  </cols>
  <sheetData>
    <row r="1" spans="1:12" customFormat="1" ht="26.1" customHeight="1" x14ac:dyDescent="0.25">
      <c r="A1" s="221"/>
      <c r="B1" s="222"/>
      <c r="C1" s="229" t="str">
        <f>ORÇAMENTO!C1</f>
        <v>Identificação do projeto: PAVIMENTAÇÃO DA AV. 04 VILA PRINCESA (Trecho entre BR-116 e Rua Zumbi) E RUA DR. JUVENAL MILLER (Trecho entre Av. Mário Peiruque e Rua José Faustini)</v>
      </c>
      <c r="D1" s="229"/>
      <c r="E1" s="229"/>
      <c r="F1" s="229"/>
      <c r="G1" s="174"/>
      <c r="H1" s="174"/>
      <c r="I1" s="174"/>
      <c r="J1" s="174"/>
      <c r="K1" s="174"/>
      <c r="L1" s="167"/>
    </row>
    <row r="2" spans="1:12" customFormat="1" ht="26.1" customHeight="1" x14ac:dyDescent="0.25">
      <c r="A2" s="223"/>
      <c r="B2" s="224"/>
      <c r="C2" s="220" t="str">
        <f>ORÇAMENTO!C2</f>
        <v>Endereço: Av. 04 Vila Princesa e Rua Dr. Juvenal Miller</v>
      </c>
      <c r="D2" s="220"/>
      <c r="E2" s="220"/>
      <c r="F2" s="220"/>
      <c r="G2" s="173"/>
      <c r="H2" s="173"/>
      <c r="I2" s="173"/>
      <c r="J2" s="173"/>
      <c r="K2" s="173"/>
      <c r="L2" s="168"/>
    </row>
    <row r="3" spans="1:12" customFormat="1" ht="26.1" customHeight="1" x14ac:dyDescent="0.25">
      <c r="A3" s="223"/>
      <c r="B3" s="224"/>
      <c r="C3" s="234" t="str">
        <f>ORÇAMENTO!C3</f>
        <v>Tipo de intervenção: PAVIMENTAÇÃO DA VIA COM CAPA DE CBUQ, DRENAGEM E SINALIZAÇÃO VIÁRIA</v>
      </c>
      <c r="D3" s="234"/>
      <c r="E3" s="234"/>
      <c r="F3" s="234"/>
      <c r="G3" s="172"/>
      <c r="H3" s="172"/>
      <c r="I3" s="172"/>
      <c r="J3" s="172"/>
      <c r="K3" s="172"/>
      <c r="L3" s="169"/>
    </row>
    <row r="4" spans="1:12" customFormat="1" ht="15.75" thickBot="1" x14ac:dyDescent="0.3">
      <c r="A4" s="225"/>
      <c r="B4" s="226"/>
      <c r="C4" s="132"/>
      <c r="D4" s="132"/>
      <c r="E4" s="132"/>
      <c r="F4" s="34"/>
      <c r="G4" s="34"/>
      <c r="H4" s="34"/>
      <c r="I4" s="34"/>
      <c r="J4" s="34"/>
      <c r="K4" s="34"/>
      <c r="L4" s="170"/>
    </row>
    <row r="5" spans="1:12" customFormat="1" ht="15" x14ac:dyDescent="0.25">
      <c r="A5" s="214" t="s">
        <v>41</v>
      </c>
      <c r="B5" s="215"/>
      <c r="C5" s="215"/>
      <c r="D5" s="215"/>
      <c r="E5" s="215"/>
      <c r="F5" s="215"/>
      <c r="G5" s="215"/>
      <c r="H5" s="215"/>
      <c r="I5" s="215"/>
      <c r="J5" s="215"/>
      <c r="K5" s="215"/>
      <c r="L5" s="216"/>
    </row>
    <row r="6" spans="1:12" customFormat="1" ht="15.75" thickBot="1" x14ac:dyDescent="0.3">
      <c r="A6" s="217"/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9"/>
    </row>
    <row r="7" spans="1:12" s="62" customFormat="1" ht="12" thickBot="1" x14ac:dyDescent="0.25">
      <c r="A7" s="109" t="s">
        <v>42</v>
      </c>
      <c r="B7" s="110" t="s">
        <v>43</v>
      </c>
      <c r="C7" s="111"/>
      <c r="D7" s="112" t="s">
        <v>45</v>
      </c>
      <c r="E7" s="112" t="s">
        <v>52</v>
      </c>
      <c r="F7" s="112">
        <v>1</v>
      </c>
      <c r="G7" s="112">
        <v>2</v>
      </c>
      <c r="H7" s="112">
        <v>3</v>
      </c>
      <c r="I7" s="112">
        <v>4</v>
      </c>
      <c r="J7" s="112">
        <v>5</v>
      </c>
      <c r="K7" s="112">
        <v>6</v>
      </c>
      <c r="L7" s="113">
        <v>7</v>
      </c>
    </row>
    <row r="8" spans="1:12" ht="12" thickBot="1" x14ac:dyDescent="0.25">
      <c r="A8" s="157"/>
      <c r="B8" s="63"/>
      <c r="C8" s="63"/>
      <c r="D8" s="63"/>
      <c r="E8" s="63"/>
      <c r="F8" s="63"/>
      <c r="G8" s="63"/>
      <c r="H8" s="63"/>
      <c r="I8" s="63"/>
      <c r="J8" s="63"/>
      <c r="K8" s="63"/>
      <c r="L8" s="158"/>
    </row>
    <row r="9" spans="1:12" s="62" customFormat="1" ht="23.25" customHeight="1" thickBot="1" x14ac:dyDescent="0.25">
      <c r="A9" s="133" t="s">
        <v>4</v>
      </c>
      <c r="B9" s="230" t="str">
        <f>ORÇAMENTO!C9</f>
        <v>PAVIMENTAÇÃO AVENIDA 04 VILA PRINCESA E RUA JUVENAL MILLER</v>
      </c>
      <c r="C9" s="231"/>
      <c r="D9" s="134"/>
      <c r="E9" s="193" t="s">
        <v>46</v>
      </c>
      <c r="F9" s="114"/>
      <c r="G9" s="149"/>
      <c r="H9" s="149"/>
      <c r="I9" s="149"/>
      <c r="J9" s="149"/>
      <c r="K9" s="149"/>
      <c r="L9" s="159"/>
    </row>
    <row r="10" spans="1:12" ht="11.25" customHeight="1" x14ac:dyDescent="0.2">
      <c r="A10" s="208" t="str">
        <f>ORÇAMENTO!A10</f>
        <v>1.1.</v>
      </c>
      <c r="B10" s="209" t="str">
        <f>ORÇAMENTO!C10</f>
        <v>ADMINISTRAÇÃO LOCAL</v>
      </c>
      <c r="C10" s="210"/>
      <c r="D10" s="204"/>
      <c r="E10" s="203" t="s">
        <v>46</v>
      </c>
      <c r="F10" s="115"/>
      <c r="G10" s="150"/>
      <c r="H10" s="150"/>
      <c r="I10" s="150"/>
      <c r="J10" s="150"/>
      <c r="K10" s="150"/>
      <c r="L10" s="161"/>
    </row>
    <row r="11" spans="1:12" ht="11.25" customHeight="1" thickBot="1" x14ac:dyDescent="0.25">
      <c r="A11" s="205" t="str">
        <f>ORÇAMENTO!A12</f>
        <v>1.2.</v>
      </c>
      <c r="B11" s="137" t="str">
        <f>ORÇAMENTO!C12</f>
        <v>SINALIZAÇÃO DE OBRA</v>
      </c>
      <c r="C11" s="206"/>
      <c r="D11" s="207"/>
      <c r="E11" s="81" t="s">
        <v>46</v>
      </c>
      <c r="F11" s="117"/>
      <c r="G11" s="152"/>
      <c r="H11" s="152"/>
      <c r="I11" s="152"/>
      <c r="J11" s="152"/>
      <c r="K11" s="152"/>
      <c r="L11" s="163"/>
    </row>
    <row r="12" spans="1:12" ht="12" thickBot="1" x14ac:dyDescent="0.25">
      <c r="A12" s="157"/>
      <c r="B12" s="63"/>
      <c r="C12" s="63"/>
      <c r="D12" s="64"/>
      <c r="E12" s="65"/>
      <c r="F12" s="83"/>
      <c r="G12" s="83"/>
      <c r="H12" s="83"/>
      <c r="I12" s="83"/>
      <c r="J12" s="83"/>
      <c r="K12" s="83"/>
      <c r="L12" s="160"/>
    </row>
    <row r="13" spans="1:12" s="62" customFormat="1" ht="23.25" customHeight="1" thickBot="1" x14ac:dyDescent="0.25">
      <c r="A13" s="133" t="str">
        <f>ORÇAMENTO!A14</f>
        <v>2.</v>
      </c>
      <c r="B13" s="232" t="str">
        <f>ORÇAMENTO!C14</f>
        <v>AVENIDA 04 - VILA PRINCESA - TRECHO ENTRE BR-116 E RUA ZUMBI</v>
      </c>
      <c r="C13" s="233"/>
      <c r="D13" s="82"/>
      <c r="E13" s="193" t="s">
        <v>46</v>
      </c>
      <c r="F13" s="114"/>
      <c r="G13" s="149"/>
      <c r="H13" s="149"/>
      <c r="I13" s="149"/>
      <c r="J13" s="149"/>
      <c r="K13" s="149"/>
      <c r="L13" s="159"/>
    </row>
    <row r="14" spans="1:12" x14ac:dyDescent="0.2">
      <c r="A14" s="145" t="str">
        <f>ORÇAMENTO!A15</f>
        <v>2.1.</v>
      </c>
      <c r="B14" s="146" t="str">
        <f>ORÇAMENTO!C15</f>
        <v>SERVIÇOS INICIAIS</v>
      </c>
      <c r="C14" s="147"/>
      <c r="D14" s="148"/>
      <c r="E14" s="79" t="s">
        <v>46</v>
      </c>
      <c r="F14" s="115"/>
      <c r="G14" s="150"/>
      <c r="H14" s="150"/>
      <c r="I14" s="150"/>
      <c r="J14" s="150"/>
      <c r="K14" s="150"/>
      <c r="L14" s="161"/>
    </row>
    <row r="15" spans="1:12" x14ac:dyDescent="0.2">
      <c r="A15" s="107" t="str">
        <f>ORÇAMENTO!A18</f>
        <v>2.2.</v>
      </c>
      <c r="B15" s="136" t="str">
        <f>ORÇAMENTO!C18</f>
        <v>DRENAGEM</v>
      </c>
      <c r="C15" s="138"/>
      <c r="D15" s="77"/>
      <c r="E15" s="80" t="s">
        <v>46</v>
      </c>
      <c r="F15" s="116"/>
      <c r="G15" s="151"/>
      <c r="H15" s="151"/>
      <c r="I15" s="151"/>
      <c r="J15" s="151"/>
      <c r="K15" s="151"/>
      <c r="L15" s="162"/>
    </row>
    <row r="16" spans="1:12" x14ac:dyDescent="0.2">
      <c r="A16" s="107" t="str">
        <f>ORÇAMENTO!A45</f>
        <v>2.3.</v>
      </c>
      <c r="B16" s="136" t="str">
        <f>ORÇAMENTO!C45</f>
        <v>MEIO-FIO</v>
      </c>
      <c r="C16" s="138"/>
      <c r="D16" s="77"/>
      <c r="E16" s="80" t="s">
        <v>46</v>
      </c>
      <c r="F16" s="116"/>
      <c r="G16" s="151"/>
      <c r="H16" s="151"/>
      <c r="I16" s="151"/>
      <c r="J16" s="151"/>
      <c r="K16" s="151"/>
      <c r="L16" s="162"/>
    </row>
    <row r="17" spans="1:12" x14ac:dyDescent="0.2">
      <c r="A17" s="107" t="str">
        <f>ORÇAMENTO!A49</f>
        <v>2.4.</v>
      </c>
      <c r="B17" s="136" t="str">
        <f>ORÇAMENTO!C49</f>
        <v>PAVIMENTAÇÃO EM CONCRETO BETUMINOSO USINADO À QUENTE (CBUQ)</v>
      </c>
      <c r="C17" s="138"/>
      <c r="D17" s="77"/>
      <c r="E17" s="80" t="s">
        <v>46</v>
      </c>
      <c r="F17" s="116"/>
      <c r="G17" s="151"/>
      <c r="H17" s="151"/>
      <c r="I17" s="151"/>
      <c r="J17" s="151"/>
      <c r="K17" s="151"/>
      <c r="L17" s="162"/>
    </row>
    <row r="18" spans="1:12" x14ac:dyDescent="0.2">
      <c r="A18" s="107" t="str">
        <f>ORÇAMENTO!A76</f>
        <v>2.5.</v>
      </c>
      <c r="B18" s="136" t="str">
        <f>ORÇAMENTO!C76</f>
        <v>RAMPAS DE ACESSIBILIDADE, PASSEIOS E PISO TÁTIL</v>
      </c>
      <c r="C18" s="138"/>
      <c r="D18" s="77"/>
      <c r="E18" s="80" t="s">
        <v>46</v>
      </c>
      <c r="F18" s="116"/>
      <c r="G18" s="151"/>
      <c r="H18" s="151"/>
      <c r="I18" s="151"/>
      <c r="J18" s="151"/>
      <c r="K18" s="151"/>
      <c r="L18" s="162"/>
    </row>
    <row r="19" spans="1:12" x14ac:dyDescent="0.2">
      <c r="A19" s="140" t="str">
        <f>ORÇAMENTO!A91</f>
        <v>2.6.</v>
      </c>
      <c r="B19" s="141" t="str">
        <f>ORÇAMENTO!C91</f>
        <v>PAISAGISMO</v>
      </c>
      <c r="C19" s="142"/>
      <c r="D19" s="143"/>
      <c r="E19" s="80" t="s">
        <v>46</v>
      </c>
      <c r="F19" s="144"/>
      <c r="G19" s="153"/>
      <c r="H19" s="153"/>
      <c r="I19" s="153"/>
      <c r="J19" s="153"/>
      <c r="K19" s="153"/>
      <c r="L19" s="164"/>
    </row>
    <row r="20" spans="1:12" x14ac:dyDescent="0.2">
      <c r="A20" s="140" t="str">
        <f>ORÇAMENTO!A97</f>
        <v>2.7.</v>
      </c>
      <c r="B20" s="141" t="str">
        <f>ORÇAMENTO!C97</f>
        <v>SINALIZAÇÃO</v>
      </c>
      <c r="C20" s="142"/>
      <c r="D20" s="143"/>
      <c r="E20" s="80" t="s">
        <v>46</v>
      </c>
      <c r="F20" s="144"/>
      <c r="G20" s="153"/>
      <c r="H20" s="153"/>
      <c r="I20" s="153"/>
      <c r="J20" s="153"/>
      <c r="K20" s="153"/>
      <c r="L20" s="164"/>
    </row>
    <row r="21" spans="1:12" x14ac:dyDescent="0.2">
      <c r="A21" s="140" t="str">
        <f>ORÇAMENTO!A108</f>
        <v>2.8.</v>
      </c>
      <c r="B21" s="141" t="str">
        <f>ORÇAMENTO!C108</f>
        <v>CONTROLE TECNOLOGICO</v>
      </c>
      <c r="C21" s="142"/>
      <c r="D21" s="143"/>
      <c r="E21" s="80" t="s">
        <v>46</v>
      </c>
      <c r="F21" s="144"/>
      <c r="G21" s="153"/>
      <c r="H21" s="153"/>
      <c r="I21" s="153"/>
      <c r="J21" s="153"/>
      <c r="K21" s="153"/>
      <c r="L21" s="164"/>
    </row>
    <row r="22" spans="1:12" ht="12" thickBot="1" x14ac:dyDescent="0.25">
      <c r="A22" s="108" t="str">
        <f>ORÇAMENTO!A113</f>
        <v>2.9.</v>
      </c>
      <c r="B22" s="137" t="str">
        <f>ORÇAMENTO!C113</f>
        <v>LIMPEZA E ARREMATES FINAIS</v>
      </c>
      <c r="C22" s="139"/>
      <c r="D22" s="78"/>
      <c r="E22" s="81" t="s">
        <v>46</v>
      </c>
      <c r="F22" s="117"/>
      <c r="G22" s="152"/>
      <c r="H22" s="152"/>
      <c r="I22" s="152"/>
      <c r="J22" s="152"/>
      <c r="K22" s="152"/>
      <c r="L22" s="163"/>
    </row>
    <row r="23" spans="1:12" ht="12" thickBot="1" x14ac:dyDescent="0.25">
      <c r="A23" s="157"/>
      <c r="B23" s="63"/>
      <c r="C23" s="63"/>
      <c r="D23" s="64"/>
      <c r="E23" s="65"/>
      <c r="F23" s="83"/>
      <c r="G23" s="83"/>
      <c r="H23" s="83"/>
      <c r="I23" s="83"/>
      <c r="J23" s="83"/>
      <c r="K23" s="83"/>
      <c r="L23" s="160"/>
    </row>
    <row r="24" spans="1:12" s="62" customFormat="1" ht="23.25" customHeight="1" thickBot="1" x14ac:dyDescent="0.25">
      <c r="A24" s="133" t="s">
        <v>81</v>
      </c>
      <c r="B24" s="232" t="str">
        <f>ORÇAMENTO!C115</f>
        <v xml:space="preserve">RUA DR. JUVENAL MILLER - AREAL </v>
      </c>
      <c r="C24" s="233"/>
      <c r="D24" s="135"/>
      <c r="E24" s="193" t="s">
        <v>46</v>
      </c>
      <c r="F24" s="114"/>
      <c r="G24" s="149"/>
      <c r="H24" s="149"/>
      <c r="I24" s="149"/>
      <c r="J24" s="149"/>
      <c r="K24" s="149"/>
      <c r="L24" s="159"/>
    </row>
    <row r="25" spans="1:12" x14ac:dyDescent="0.2">
      <c r="A25" s="145" t="str">
        <f>ORÇAMENTO!A116</f>
        <v>3.1.</v>
      </c>
      <c r="B25" s="146" t="str">
        <f>ORÇAMENTO!C116</f>
        <v>SERVIÇOS INICIAIS</v>
      </c>
      <c r="C25" s="147"/>
      <c r="D25" s="148"/>
      <c r="E25" s="79" t="s">
        <v>46</v>
      </c>
      <c r="F25" s="115"/>
      <c r="G25" s="150"/>
      <c r="H25" s="150"/>
      <c r="I25" s="150"/>
      <c r="J25" s="150"/>
      <c r="K25" s="150"/>
      <c r="L25" s="161"/>
    </row>
    <row r="26" spans="1:12" x14ac:dyDescent="0.2">
      <c r="A26" s="107" t="str">
        <f>ORÇAMENTO!A119</f>
        <v>3.2.</v>
      </c>
      <c r="B26" s="136" t="str">
        <f>ORÇAMENTO!C119</f>
        <v>DRENAGEM</v>
      </c>
      <c r="C26" s="138"/>
      <c r="D26" s="77"/>
      <c r="E26" s="80" t="s">
        <v>46</v>
      </c>
      <c r="F26" s="116"/>
      <c r="G26" s="151"/>
      <c r="H26" s="151"/>
      <c r="I26" s="151"/>
      <c r="J26" s="151"/>
      <c r="K26" s="151"/>
      <c r="L26" s="162"/>
    </row>
    <row r="27" spans="1:12" x14ac:dyDescent="0.2">
      <c r="A27" s="107" t="str">
        <f>ORÇAMENTO!A146</f>
        <v>3.3.</v>
      </c>
      <c r="B27" s="136" t="str">
        <f>ORÇAMENTO!C146</f>
        <v>MEIO-FIO</v>
      </c>
      <c r="C27" s="138"/>
      <c r="D27" s="77"/>
      <c r="E27" s="80" t="s">
        <v>46</v>
      </c>
      <c r="F27" s="116"/>
      <c r="G27" s="151"/>
      <c r="H27" s="151"/>
      <c r="I27" s="151"/>
      <c r="J27" s="151"/>
      <c r="K27" s="151"/>
      <c r="L27" s="162"/>
    </row>
    <row r="28" spans="1:12" x14ac:dyDescent="0.2">
      <c r="A28" s="107" t="str">
        <f>ORÇAMENTO!A153</f>
        <v>3.4.</v>
      </c>
      <c r="B28" s="136" t="str">
        <f>ORÇAMENTO!C153</f>
        <v>PAVIMENTAÇÃO EM CONCRETO BETUMINOSO USINADO À QUENTE (CBUQ)</v>
      </c>
      <c r="C28" s="138"/>
      <c r="D28" s="77"/>
      <c r="E28" s="80" t="s">
        <v>46</v>
      </c>
      <c r="F28" s="116"/>
      <c r="G28" s="151"/>
      <c r="H28" s="151"/>
      <c r="I28" s="151"/>
      <c r="J28" s="151"/>
      <c r="K28" s="151"/>
      <c r="L28" s="162"/>
    </row>
    <row r="29" spans="1:12" x14ac:dyDescent="0.2">
      <c r="A29" s="107" t="str">
        <f>ORÇAMENTO!A184</f>
        <v>3.5.</v>
      </c>
      <c r="B29" s="136" t="str">
        <f>ORÇAMENTO!C184</f>
        <v>RAMPAS DE ACESSIBILIDADE, PASSEIOS E PISO TÁTIL</v>
      </c>
      <c r="C29" s="138"/>
      <c r="D29" s="77"/>
      <c r="E29" s="80" t="s">
        <v>46</v>
      </c>
      <c r="F29" s="116"/>
      <c r="G29" s="151"/>
      <c r="H29" s="151"/>
      <c r="I29" s="151"/>
      <c r="J29" s="151"/>
      <c r="K29" s="151"/>
      <c r="L29" s="162"/>
    </row>
    <row r="30" spans="1:12" x14ac:dyDescent="0.2">
      <c r="A30" s="107" t="str">
        <f>ORÇAMENTO!A201</f>
        <v>3.6.</v>
      </c>
      <c r="B30" s="136" t="str">
        <f>ORÇAMENTO!C201</f>
        <v>PAISAGISMO</v>
      </c>
      <c r="C30" s="138"/>
      <c r="D30" s="77"/>
      <c r="E30" s="80" t="s">
        <v>46</v>
      </c>
      <c r="F30" s="116"/>
      <c r="G30" s="151"/>
      <c r="H30" s="151"/>
      <c r="I30" s="151"/>
      <c r="J30" s="151"/>
      <c r="K30" s="151"/>
      <c r="L30" s="162"/>
    </row>
    <row r="31" spans="1:12" x14ac:dyDescent="0.2">
      <c r="A31" s="107" t="str">
        <f>ORÇAMENTO!A206</f>
        <v>3.7.</v>
      </c>
      <c r="B31" s="136" t="str">
        <f>ORÇAMENTO!C206</f>
        <v>SINALIZAÇÃO</v>
      </c>
      <c r="C31" s="138"/>
      <c r="D31" s="77"/>
      <c r="E31" s="80" t="s">
        <v>46</v>
      </c>
      <c r="F31" s="116"/>
      <c r="G31" s="151"/>
      <c r="H31" s="151"/>
      <c r="I31" s="151"/>
      <c r="J31" s="151"/>
      <c r="K31" s="151"/>
      <c r="L31" s="162"/>
    </row>
    <row r="32" spans="1:12" x14ac:dyDescent="0.2">
      <c r="A32" s="107" t="str">
        <f>ORÇAMENTO!A217</f>
        <v>3.8.</v>
      </c>
      <c r="B32" s="136" t="str">
        <f>ORÇAMENTO!C217</f>
        <v>CONTROLE TECNOLOGICO</v>
      </c>
      <c r="C32" s="138"/>
      <c r="D32" s="77"/>
      <c r="E32" s="80" t="s">
        <v>46</v>
      </c>
      <c r="F32" s="116"/>
      <c r="G32" s="151"/>
      <c r="H32" s="151"/>
      <c r="I32" s="151"/>
      <c r="J32" s="151"/>
      <c r="K32" s="151"/>
      <c r="L32" s="162"/>
    </row>
    <row r="33" spans="1:12" ht="12" thickBot="1" x14ac:dyDescent="0.25">
      <c r="A33" s="108" t="str">
        <f>ORÇAMENTO!A222</f>
        <v>3.9.</v>
      </c>
      <c r="B33" s="137" t="str">
        <f>ORÇAMENTO!C222</f>
        <v>LIMPEZA E ARREMATES FINAIS</v>
      </c>
      <c r="C33" s="139"/>
      <c r="D33" s="78"/>
      <c r="E33" s="81" t="s">
        <v>46</v>
      </c>
      <c r="F33" s="117"/>
      <c r="G33" s="152"/>
      <c r="H33" s="152"/>
      <c r="I33" s="152"/>
      <c r="J33" s="152"/>
      <c r="K33" s="152"/>
      <c r="L33" s="163"/>
    </row>
    <row r="34" spans="1:12" ht="12" thickBot="1" x14ac:dyDescent="0.25">
      <c r="A34" s="157"/>
      <c r="B34" s="63"/>
      <c r="C34" s="63"/>
      <c r="D34" s="64"/>
      <c r="E34" s="65"/>
      <c r="F34" s="83"/>
      <c r="G34" s="83"/>
      <c r="H34" s="83"/>
      <c r="I34" s="83"/>
      <c r="J34" s="83"/>
      <c r="K34" s="83"/>
      <c r="L34" s="160"/>
    </row>
    <row r="35" spans="1:12" ht="12" thickBot="1" x14ac:dyDescent="0.25">
      <c r="B35" s="61" t="s">
        <v>44</v>
      </c>
      <c r="C35" s="75" t="s">
        <v>51</v>
      </c>
      <c r="D35" s="76"/>
    </row>
    <row r="36" spans="1:12" ht="12" thickBot="1" x14ac:dyDescent="0.25"/>
    <row r="37" spans="1:12" x14ac:dyDescent="0.2">
      <c r="D37" s="71" t="s">
        <v>47</v>
      </c>
      <c r="E37" s="71" t="s">
        <v>49</v>
      </c>
      <c r="F37" s="118"/>
      <c r="G37" s="194"/>
      <c r="H37" s="194"/>
      <c r="I37" s="194"/>
      <c r="J37" s="194"/>
      <c r="K37" s="194"/>
      <c r="L37" s="68"/>
    </row>
    <row r="38" spans="1:12" ht="12" thickBot="1" x14ac:dyDescent="0.25">
      <c r="D38" s="72"/>
      <c r="E38" s="72" t="s">
        <v>50</v>
      </c>
      <c r="F38" s="66"/>
      <c r="G38" s="154"/>
      <c r="H38" s="154"/>
      <c r="I38" s="154"/>
      <c r="J38" s="154"/>
      <c r="K38" s="154"/>
      <c r="L38" s="67"/>
    </row>
    <row r="39" spans="1:12" x14ac:dyDescent="0.2">
      <c r="D39" s="73" t="s">
        <v>48</v>
      </c>
      <c r="E39" s="70" t="s">
        <v>49</v>
      </c>
      <c r="F39" s="155"/>
      <c r="G39" s="156"/>
      <c r="H39" s="156"/>
      <c r="I39" s="156"/>
      <c r="J39" s="156"/>
      <c r="K39" s="156"/>
      <c r="L39" s="165"/>
    </row>
    <row r="40" spans="1:12" ht="12" thickBot="1" x14ac:dyDescent="0.25">
      <c r="D40" s="74"/>
      <c r="E40" s="69" t="s">
        <v>50</v>
      </c>
      <c r="F40" s="66"/>
      <c r="G40" s="154"/>
      <c r="H40" s="154"/>
      <c r="I40" s="154"/>
      <c r="J40" s="154"/>
      <c r="K40" s="154"/>
      <c r="L40" s="166"/>
    </row>
    <row r="42" spans="1:12" s="28" customFormat="1" x14ac:dyDescent="0.25">
      <c r="A42" s="5"/>
      <c r="B42" s="18"/>
      <c r="C42" s="5"/>
      <c r="E42" s="5"/>
      <c r="F42" s="12"/>
      <c r="G42" s="12"/>
      <c r="H42" s="12"/>
      <c r="I42" s="12"/>
      <c r="J42" s="12"/>
      <c r="K42" s="12"/>
      <c r="L42" s="12"/>
    </row>
    <row r="43" spans="1:12" s="28" customFormat="1" x14ac:dyDescent="0.25">
      <c r="A43" s="5"/>
      <c r="B43" s="18"/>
      <c r="C43" s="5"/>
      <c r="E43" s="5"/>
      <c r="F43" s="12"/>
      <c r="G43" s="12"/>
      <c r="H43" s="12"/>
      <c r="I43" s="12"/>
      <c r="J43" s="12"/>
      <c r="K43" s="12"/>
      <c r="L43" s="12"/>
    </row>
    <row r="44" spans="1:12" s="28" customFormat="1" x14ac:dyDescent="0.25">
      <c r="A44" s="5"/>
      <c r="B44" s="18"/>
      <c r="C44" s="5"/>
      <c r="E44" s="5"/>
      <c r="F44" s="12"/>
      <c r="G44" s="12"/>
      <c r="H44" s="12"/>
      <c r="I44" s="12"/>
      <c r="J44" s="12"/>
      <c r="K44" s="12"/>
      <c r="L44" s="12"/>
    </row>
    <row r="45" spans="1:12" s="28" customFormat="1" x14ac:dyDescent="0.25">
      <c r="A45" s="5"/>
      <c r="B45" s="18"/>
    </row>
    <row r="46" spans="1:12" s="28" customFormat="1" x14ac:dyDescent="0.25">
      <c r="A46" s="5"/>
      <c r="B46" s="18"/>
    </row>
    <row r="47" spans="1:12" s="28" customFormat="1" x14ac:dyDescent="0.25">
      <c r="A47" s="5"/>
      <c r="B47" s="18"/>
    </row>
    <row r="48" spans="1:12" s="28" customFormat="1" x14ac:dyDescent="0.25">
      <c r="A48" s="5"/>
      <c r="B48" s="18"/>
      <c r="D48" s="5" t="s">
        <v>27</v>
      </c>
    </row>
    <row r="49" spans="1:12" s="28" customFormat="1" x14ac:dyDescent="0.25">
      <c r="A49" s="5"/>
      <c r="B49" s="18"/>
      <c r="C49" s="5"/>
      <c r="D49" s="11" t="s">
        <v>53</v>
      </c>
      <c r="E49" s="11"/>
      <c r="F49" s="12"/>
      <c r="G49" s="12"/>
      <c r="H49" s="12"/>
      <c r="I49" s="12"/>
      <c r="J49" s="12"/>
      <c r="K49" s="12"/>
      <c r="L49" s="12"/>
    </row>
    <row r="50" spans="1:12" s="28" customFormat="1" x14ac:dyDescent="0.25">
      <c r="A50" s="5"/>
      <c r="B50" s="18"/>
      <c r="C50" s="5"/>
      <c r="D50" s="11"/>
      <c r="E50" s="5"/>
      <c r="F50" s="12"/>
      <c r="G50" s="12"/>
      <c r="H50" s="12"/>
      <c r="I50" s="12"/>
      <c r="J50" s="12"/>
      <c r="K50" s="12"/>
      <c r="L50" s="12"/>
    </row>
    <row r="51" spans="1:12" s="28" customFormat="1" x14ac:dyDescent="0.25">
      <c r="A51" s="5"/>
      <c r="B51" s="18"/>
      <c r="C51" s="5"/>
      <c r="D51" s="11"/>
      <c r="E51" s="11"/>
      <c r="F51" s="12"/>
      <c r="G51" s="12"/>
      <c r="H51" s="12"/>
      <c r="I51" s="12"/>
      <c r="J51" s="12"/>
      <c r="K51" s="12"/>
      <c r="L51" s="12"/>
    </row>
    <row r="52" spans="1:12" s="28" customFormat="1" x14ac:dyDescent="0.25">
      <c r="A52" s="5"/>
      <c r="B52" s="18"/>
      <c r="C52" s="5"/>
      <c r="D52" s="5"/>
      <c r="E52" s="11"/>
      <c r="F52" s="12"/>
      <c r="G52" s="12"/>
      <c r="H52" s="12"/>
      <c r="I52" s="12"/>
      <c r="J52" s="12"/>
      <c r="K52" s="12"/>
      <c r="L52" s="12"/>
    </row>
    <row r="53" spans="1:12" s="28" customFormat="1" x14ac:dyDescent="0.25">
      <c r="A53" s="5"/>
      <c r="B53" s="18"/>
      <c r="C53" s="5"/>
      <c r="D53" s="5"/>
      <c r="E53" s="11"/>
      <c r="F53" s="12"/>
      <c r="G53" s="12"/>
      <c r="H53" s="12"/>
      <c r="I53" s="12"/>
      <c r="J53" s="12"/>
      <c r="K53" s="12"/>
      <c r="L53" s="12"/>
    </row>
  </sheetData>
  <mergeCells count="8">
    <mergeCell ref="B9:C9"/>
    <mergeCell ref="B24:C24"/>
    <mergeCell ref="B13:C13"/>
    <mergeCell ref="A1:B4"/>
    <mergeCell ref="A5:L6"/>
    <mergeCell ref="C3:F3"/>
    <mergeCell ref="C2:F2"/>
    <mergeCell ref="C1:F1"/>
  </mergeCells>
  <conditionalFormatting sqref="F9:L34">
    <cfRule type="cellIs" dxfId="0" priority="21" operator="greaterThan">
      <formula>0</formula>
    </cfRule>
  </conditionalFormatting>
  <printOptions horizontalCentered="1"/>
  <pageMargins left="0.31496062992125984" right="0.31496062992125984" top="0.39370078740157483" bottom="0.39370078740157483" header="0.31496062992125984" footer="0.31496062992125984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mirela faria</cp:lastModifiedBy>
  <cp:lastPrinted>2022-05-20T11:49:24Z</cp:lastPrinted>
  <dcterms:created xsi:type="dcterms:W3CDTF">2019-05-22T12:26:47Z</dcterms:created>
  <dcterms:modified xsi:type="dcterms:W3CDTF">2022-05-20T11:49:29Z</dcterms:modified>
</cp:coreProperties>
</file>